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F:\Jurnal dan Seminar\Jurnal Unila Lampung Sinta 2\KELOMPOK 3\"/>
    </mc:Choice>
  </mc:AlternateContent>
  <xr:revisionPtr revIDLastSave="0" documentId="13_ncr:1_{4C084943-E746-4352-95A6-84DE35BEF440}" xr6:coauthVersionLast="47" xr6:coauthVersionMax="47" xr10:uidLastSave="{00000000-0000-0000-0000-000000000000}"/>
  <bookViews>
    <workbookView xWindow="-110" yWindow="-110" windowWidth="19420" windowHeight="10420" activeTab="1" xr2:uid="{00000000-000D-0000-FFFF-FFFF00000000}"/>
  </bookViews>
  <sheets>
    <sheet name="Data" sheetId="1" r:id="rId1"/>
    <sheet name="OlahData" sheetId="2" r:id="rId2"/>
    <sheet name="Sheet3" sheetId="3" r:id="rId3"/>
  </sheets>
  <definedNames>
    <definedName name="_xlnm.Print_Area" localSheetId="0">Data!$A$1:$K$45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54" i="2" l="1"/>
  <c r="AF39" i="2"/>
  <c r="E39" i="2"/>
  <c r="AI70" i="1"/>
  <c r="AI71" i="1"/>
  <c r="AI72" i="1"/>
  <c r="AI73" i="1"/>
  <c r="AI74" i="1"/>
  <c r="AI75" i="1"/>
  <c r="AI76" i="1"/>
  <c r="AI77" i="1"/>
  <c r="AI78" i="1"/>
  <c r="AI79" i="1"/>
  <c r="AI80" i="1"/>
  <c r="AI81" i="1"/>
  <c r="AI82" i="1"/>
  <c r="AI83" i="1"/>
  <c r="AI69" i="1"/>
  <c r="AF70" i="1"/>
  <c r="AF71" i="1"/>
  <c r="AF72" i="1"/>
  <c r="AF73" i="1"/>
  <c r="AF74" i="1"/>
  <c r="AF75" i="1"/>
  <c r="AF76" i="1"/>
  <c r="AF77" i="1"/>
  <c r="AF78" i="1"/>
  <c r="AF79" i="1"/>
  <c r="AF80" i="1"/>
  <c r="AF81" i="1"/>
  <c r="AF82" i="1"/>
  <c r="AF83" i="1"/>
  <c r="AF69" i="1"/>
  <c r="W70" i="1"/>
  <c r="W71" i="1"/>
  <c r="W72" i="1"/>
  <c r="W73" i="1"/>
  <c r="W74" i="1"/>
  <c r="W75" i="1"/>
  <c r="W76" i="1"/>
  <c r="W77" i="1"/>
  <c r="W78" i="1"/>
  <c r="W79" i="1"/>
  <c r="W80" i="1"/>
  <c r="W81" i="1"/>
  <c r="W82" i="1"/>
  <c r="W69" i="1"/>
  <c r="T70" i="1"/>
  <c r="T71" i="1"/>
  <c r="T72" i="1"/>
  <c r="T73" i="1"/>
  <c r="T74" i="1"/>
  <c r="T75" i="1"/>
  <c r="T76" i="1"/>
  <c r="T77" i="1"/>
  <c r="T78" i="1"/>
  <c r="T79" i="1"/>
  <c r="T80" i="1"/>
  <c r="T81" i="1"/>
  <c r="T82" i="1"/>
  <c r="T83" i="1"/>
  <c r="T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69" i="1"/>
  <c r="AI50" i="2"/>
  <c r="W39" i="2"/>
  <c r="K39" i="2"/>
  <c r="AL70" i="1"/>
  <c r="AL71" i="1"/>
  <c r="AL72" i="1"/>
  <c r="AL73" i="1"/>
  <c r="AL74" i="1"/>
  <c r="AL75" i="1"/>
  <c r="AL76" i="1"/>
  <c r="AL77" i="1"/>
  <c r="AL78" i="1"/>
  <c r="AL79" i="1"/>
  <c r="AL80" i="1"/>
  <c r="AL81" i="1"/>
  <c r="AL82" i="1"/>
  <c r="AL83" i="1"/>
  <c r="AL69" i="1"/>
  <c r="Z70" i="1"/>
  <c r="Z71" i="1"/>
  <c r="Z72" i="1"/>
  <c r="Z73" i="1"/>
  <c r="Z74" i="1"/>
  <c r="Z75" i="1"/>
  <c r="Z76" i="1"/>
  <c r="Z77" i="1"/>
  <c r="Z78" i="1"/>
  <c r="Z79" i="1"/>
  <c r="Z80" i="1"/>
  <c r="Z81" i="1"/>
  <c r="Z82" i="1"/>
  <c r="Z83" i="1"/>
  <c r="Z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69" i="1"/>
  <c r="AH50" i="2"/>
  <c r="AG50" i="2"/>
  <c r="AF50" i="2"/>
  <c r="AE50" i="2"/>
  <c r="AD50" i="2"/>
  <c r="AC50" i="2"/>
  <c r="AB50" i="2"/>
  <c r="AA50" i="2"/>
  <c r="V50" i="2"/>
  <c r="U50" i="2"/>
  <c r="T50" i="2"/>
  <c r="S50" i="2"/>
  <c r="R50" i="2"/>
  <c r="Q50" i="2"/>
  <c r="P50" i="2"/>
  <c r="O50" i="2"/>
  <c r="K50" i="2"/>
  <c r="J50" i="2"/>
  <c r="I50" i="2"/>
  <c r="H50" i="2"/>
  <c r="G50" i="2"/>
  <c r="F50" i="2"/>
  <c r="E50" i="2"/>
  <c r="D50" i="2"/>
  <c r="C50" i="2"/>
  <c r="AH39" i="2"/>
  <c r="AG39" i="2"/>
  <c r="AE39" i="2"/>
  <c r="AD39" i="2"/>
  <c r="AC39" i="2"/>
  <c r="AB39" i="2"/>
  <c r="AA39" i="2"/>
  <c r="V39" i="2"/>
  <c r="U39" i="2"/>
  <c r="T39" i="2"/>
  <c r="S39" i="2"/>
  <c r="R39" i="2"/>
  <c r="Q39" i="2"/>
  <c r="P39" i="2"/>
  <c r="O39" i="2"/>
  <c r="J39" i="2"/>
  <c r="I39" i="2"/>
  <c r="H39" i="2"/>
  <c r="G39" i="2"/>
  <c r="F39" i="2"/>
  <c r="D39" i="2"/>
  <c r="C39" i="2"/>
  <c r="C51" i="2" l="1"/>
  <c r="AI39" i="2"/>
  <c r="W50" i="2"/>
  <c r="U51" i="2" s="1"/>
  <c r="F51" i="2"/>
  <c r="I51" i="2"/>
  <c r="O51" i="2"/>
  <c r="R51" i="2"/>
  <c r="AA51" i="2"/>
  <c r="AD51" i="2"/>
  <c r="AG51" i="2"/>
  <c r="C52" i="2" l="1"/>
  <c r="C53" i="2" s="1"/>
  <c r="AG52" i="2"/>
  <c r="AG53" i="2" s="1"/>
  <c r="AD52" i="2"/>
  <c r="AD53" i="2" s="1"/>
  <c r="AA52" i="2"/>
  <c r="AA53" i="2" s="1"/>
  <c r="U52" i="2"/>
  <c r="U53" i="2" s="1"/>
  <c r="R52" i="2"/>
  <c r="R53" i="2" s="1"/>
  <c r="O52" i="2"/>
  <c r="O53" i="2" s="1"/>
  <c r="I52" i="2"/>
  <c r="I53" i="2" s="1"/>
  <c r="F52" i="2"/>
  <c r="F53" i="2" s="1"/>
  <c r="I54" i="2" l="1"/>
  <c r="F54" i="2"/>
  <c r="R54" i="2"/>
  <c r="U54" i="2"/>
  <c r="O54" i="2"/>
  <c r="AD54" i="2"/>
  <c r="AG54" i="2"/>
  <c r="C54" i="2"/>
</calcChain>
</file>

<file path=xl/sharedStrings.xml><?xml version="1.0" encoding="utf-8"?>
<sst xmlns="http://schemas.openxmlformats.org/spreadsheetml/2006/main" count="368" uniqueCount="41">
  <si>
    <t>Vibration Measurement Table</t>
  </si>
  <si>
    <t>Date</t>
  </si>
  <si>
    <t>Starting Time</t>
  </si>
  <si>
    <t>Measurement Point</t>
  </si>
  <si>
    <t>Rotation ( rpm )</t>
  </si>
  <si>
    <t>Curent ( A )</t>
  </si>
  <si>
    <t>Time Domain</t>
  </si>
  <si>
    <t>No.</t>
  </si>
  <si>
    <t>Time</t>
  </si>
  <si>
    <t>Axial</t>
  </si>
  <si>
    <t>Vertical</t>
  </si>
  <si>
    <t>Horizontal</t>
  </si>
  <si>
    <t>( Secon )</t>
  </si>
  <si>
    <t>Dis</t>
  </si>
  <si>
    <t>Vel</t>
  </si>
  <si>
    <t>Acc</t>
  </si>
  <si>
    <t>Rata-rata</t>
  </si>
  <si>
    <t>Measured by</t>
  </si>
  <si>
    <t>Approved by</t>
  </si>
  <si>
    <t>Jupri Yanda Zaira, ST</t>
  </si>
  <si>
    <t>Frekuency (HZ)</t>
  </si>
  <si>
    <t>13.30 -16.00</t>
  </si>
  <si>
    <t>1.5</t>
  </si>
  <si>
    <t>A (pers1)</t>
  </si>
  <si>
    <t>A (pers2)</t>
  </si>
  <si>
    <t>Jupri Yanda Zaira, S.T.,M.T.</t>
  </si>
  <si>
    <t>mm</t>
  </si>
  <si>
    <t>mm/s</t>
  </si>
  <si>
    <t>Pemakanan 0.5 mm</t>
  </si>
  <si>
    <t>Pemakanan 1 mm</t>
  </si>
  <si>
    <t>Pemakanan 1.5 mm</t>
  </si>
  <si>
    <t>Disp</t>
  </si>
  <si>
    <t>mm/s^2</t>
  </si>
  <si>
    <t>50,8 mm</t>
  </si>
  <si>
    <t>Cutting Depth (a)</t>
  </si>
  <si>
    <t>0,5 mm</t>
  </si>
  <si>
    <t>Diameter Material (mm)</t>
  </si>
  <si>
    <t>125 rpm</t>
  </si>
  <si>
    <t>1 mm</t>
  </si>
  <si>
    <t>1,5 mm</t>
  </si>
  <si>
    <t>Ti m Peneliti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</si>
</sst>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0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b/>
      <sz val="12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indexed="5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77">
    <xf numFmtId="0" fontId="0" fillId="0" borderId="0" xfId="0"/>
    <xf numFmtId="0" fontId="0" fillId="0" borderId="4" xfId="0" applyBorder="1"/>
    <xf numFmtId="0" fontId="0" fillId="0" borderId="5" xfId="0" applyBorder="1"/>
    <xf numFmtId="0" fontId="3" fillId="0" borderId="5" xfId="0" applyFont="1" applyBorder="1"/>
    <xf numFmtId="0" fontId="3" fillId="5" borderId="12" xfId="0" applyFont="1" applyFill="1" applyBorder="1" applyAlignment="1">
      <alignment horizontal="center"/>
    </xf>
    <xf numFmtId="0" fontId="3" fillId="5" borderId="13" xfId="0" applyFont="1" applyFill="1" applyBorder="1" applyAlignment="1">
      <alignment horizontal="center"/>
    </xf>
    <xf numFmtId="0" fontId="3" fillId="5" borderId="14" xfId="0" applyFont="1" applyFill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3" xfId="0" applyFont="1" applyBorder="1"/>
    <xf numFmtId="0" fontId="3" fillId="0" borderId="14" xfId="0" applyFont="1" applyBorder="1"/>
    <xf numFmtId="0" fontId="3" fillId="0" borderId="4" xfId="0" applyFont="1" applyBorder="1"/>
    <xf numFmtId="0" fontId="3" fillId="5" borderId="16" xfId="0" applyFont="1" applyFill="1" applyBorder="1" applyAlignment="1">
      <alignment horizontal="center"/>
    </xf>
    <xf numFmtId="0" fontId="3" fillId="5" borderId="4" xfId="0" applyFont="1" applyFill="1" applyBorder="1"/>
    <xf numFmtId="0" fontId="3" fillId="5" borderId="18" xfId="0" applyFont="1" applyFill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2" xfId="0" applyFont="1" applyBorder="1"/>
    <xf numFmtId="0" fontId="3" fillId="0" borderId="19" xfId="0" applyFont="1" applyBorder="1"/>
    <xf numFmtId="0" fontId="3" fillId="0" borderId="29" xfId="0" applyFont="1" applyBorder="1"/>
    <xf numFmtId="0" fontId="3" fillId="0" borderId="30" xfId="0" applyFont="1" applyBorder="1"/>
    <xf numFmtId="0" fontId="1" fillId="0" borderId="0" xfId="0" applyFont="1"/>
    <xf numFmtId="0" fontId="0" fillId="0" borderId="35" xfId="0" applyBorder="1"/>
    <xf numFmtId="0" fontId="0" fillId="0" borderId="36" xfId="0" applyBorder="1"/>
    <xf numFmtId="0" fontId="0" fillId="0" borderId="37" xfId="0" applyBorder="1"/>
    <xf numFmtId="0" fontId="3" fillId="0" borderId="0" xfId="0" applyFont="1"/>
    <xf numFmtId="0" fontId="5" fillId="0" borderId="0" xfId="0" applyFont="1" applyAlignment="1">
      <alignment horizontal="center" vertical="center"/>
    </xf>
    <xf numFmtId="0" fontId="4" fillId="7" borderId="13" xfId="0" applyFont="1" applyFill="1" applyBorder="1" applyAlignment="1">
      <alignment horizontal="left"/>
    </xf>
    <xf numFmtId="0" fontId="4" fillId="8" borderId="13" xfId="0" applyFont="1" applyFill="1" applyBorder="1" applyAlignment="1">
      <alignment horizontal="center"/>
    </xf>
    <xf numFmtId="0" fontId="4" fillId="8" borderId="14" xfId="0" applyFont="1" applyFill="1" applyBorder="1" applyAlignment="1">
      <alignment horizontal="center"/>
    </xf>
    <xf numFmtId="0" fontId="4" fillId="4" borderId="8" xfId="0" applyFont="1" applyFill="1" applyBorder="1" applyAlignment="1">
      <alignment horizontal="center"/>
    </xf>
    <xf numFmtId="0" fontId="4" fillId="4" borderId="9" xfId="0" applyFont="1" applyFill="1" applyBorder="1" applyAlignment="1">
      <alignment horizontal="center"/>
    </xf>
    <xf numFmtId="0" fontId="4" fillId="4" borderId="7" xfId="0" applyFont="1" applyFill="1" applyBorder="1" applyAlignment="1">
      <alignment horizontal="center"/>
    </xf>
    <xf numFmtId="0" fontId="6" fillId="7" borderId="8" xfId="0" applyFont="1" applyFill="1" applyBorder="1" applyAlignment="1">
      <alignment horizontal="left"/>
    </xf>
    <xf numFmtId="0" fontId="6" fillId="7" borderId="7" xfId="0" applyFont="1" applyFill="1" applyBorder="1" applyAlignment="1">
      <alignment horizontal="left"/>
    </xf>
    <xf numFmtId="0" fontId="6" fillId="8" borderId="13" xfId="0" applyFont="1" applyFill="1" applyBorder="1" applyAlignment="1">
      <alignment horizontal="center"/>
    </xf>
    <xf numFmtId="0" fontId="6" fillId="8" borderId="14" xfId="0" applyFont="1" applyFill="1" applyBorder="1" applyAlignment="1">
      <alignment horizontal="center"/>
    </xf>
    <xf numFmtId="0" fontId="5" fillId="0" borderId="35" xfId="0" applyFont="1" applyBorder="1" applyAlignment="1">
      <alignment horizontal="center"/>
    </xf>
    <xf numFmtId="0" fontId="5" fillId="0" borderId="36" xfId="0" applyFont="1" applyBorder="1" applyAlignment="1">
      <alignment horizontal="center"/>
    </xf>
    <xf numFmtId="0" fontId="5" fillId="0" borderId="37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5" borderId="16" xfId="0" applyFont="1" applyFill="1" applyBorder="1" applyAlignment="1">
      <alignment horizontal="center" vertical="center"/>
    </xf>
    <xf numFmtId="0" fontId="4" fillId="5" borderId="12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0" fontId="4" fillId="5" borderId="18" xfId="0" applyFont="1" applyFill="1" applyBorder="1" applyAlignment="1">
      <alignment horizontal="center" vertical="center"/>
    </xf>
    <xf numFmtId="0" fontId="4" fillId="5" borderId="13" xfId="0" applyFont="1" applyFill="1" applyBorder="1" applyAlignment="1">
      <alignment horizontal="center" vertical="center"/>
    </xf>
    <xf numFmtId="0" fontId="4" fillId="5" borderId="14" xfId="0" applyFont="1" applyFill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165" fontId="4" fillId="5" borderId="38" xfId="0" applyNumberFormat="1" applyFont="1" applyFill="1" applyBorder="1" applyAlignment="1">
      <alignment horizontal="center" vertical="center"/>
    </xf>
    <xf numFmtId="165" fontId="5" fillId="0" borderId="0" xfId="0" applyNumberFormat="1" applyFont="1" applyAlignment="1">
      <alignment horizontal="center" vertical="center"/>
    </xf>
    <xf numFmtId="165" fontId="6" fillId="0" borderId="38" xfId="0" applyNumberFormat="1" applyFont="1" applyBorder="1" applyAlignment="1">
      <alignment horizontal="center" vertical="center"/>
    </xf>
    <xf numFmtId="165" fontId="4" fillId="0" borderId="38" xfId="0" applyNumberFormat="1" applyFont="1" applyBorder="1" applyAlignment="1">
      <alignment horizontal="center" vertical="center"/>
    </xf>
    <xf numFmtId="165" fontId="6" fillId="0" borderId="0" xfId="0" applyNumberFormat="1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165" fontId="4" fillId="0" borderId="13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165" fontId="4" fillId="0" borderId="14" xfId="0" applyNumberFormat="1" applyFont="1" applyBorder="1" applyAlignment="1">
      <alignment horizontal="center" vertical="center"/>
    </xf>
    <xf numFmtId="0" fontId="3" fillId="6" borderId="31" xfId="0" applyFont="1" applyFill="1" applyBorder="1" applyAlignment="1">
      <alignment horizontal="center"/>
    </xf>
    <xf numFmtId="0" fontId="3" fillId="6" borderId="32" xfId="0" applyFont="1" applyFill="1" applyBorder="1" applyAlignment="1">
      <alignment horizontal="center"/>
    </xf>
    <xf numFmtId="0" fontId="3" fillId="6" borderId="34" xfId="0" applyFont="1" applyFill="1" applyBorder="1" applyAlignment="1">
      <alignment horizontal="center"/>
    </xf>
    <xf numFmtId="0" fontId="3" fillId="6" borderId="33" xfId="0" applyFont="1" applyFill="1" applyBorder="1" applyAlignment="1">
      <alignment horizontal="center"/>
    </xf>
    <xf numFmtId="0" fontId="3" fillId="6" borderId="20" xfId="0" applyFont="1" applyFill="1" applyBorder="1" applyAlignment="1">
      <alignment horizontal="center"/>
    </xf>
    <xf numFmtId="0" fontId="3" fillId="6" borderId="21" xfId="0" applyFont="1" applyFill="1" applyBorder="1" applyAlignment="1">
      <alignment horizontal="center"/>
    </xf>
    <xf numFmtId="0" fontId="3" fillId="6" borderId="23" xfId="0" applyFont="1" applyFill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8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6" borderId="22" xfId="0" applyFont="1" applyFill="1" applyBorder="1" applyAlignment="1">
      <alignment horizontal="center"/>
    </xf>
    <xf numFmtId="0" fontId="3" fillId="5" borderId="8" xfId="0" applyFont="1" applyFill="1" applyBorder="1" applyAlignment="1">
      <alignment horizontal="center"/>
    </xf>
    <xf numFmtId="0" fontId="3" fillId="5" borderId="9" xfId="0" applyFont="1" applyFill="1" applyBorder="1" applyAlignment="1">
      <alignment horizontal="center"/>
    </xf>
    <xf numFmtId="0" fontId="3" fillId="5" borderId="10" xfId="0" applyFont="1" applyFill="1" applyBorder="1" applyAlignment="1">
      <alignment horizontal="center"/>
    </xf>
    <xf numFmtId="0" fontId="3" fillId="5" borderId="7" xfId="0" applyFont="1" applyFill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5" borderId="6" xfId="0" applyFont="1" applyFill="1" applyBorder="1" applyAlignment="1">
      <alignment horizontal="center"/>
    </xf>
    <xf numFmtId="0" fontId="3" fillId="7" borderId="13" xfId="0" applyFont="1" applyFill="1" applyBorder="1" applyAlignment="1">
      <alignment horizontal="left"/>
    </xf>
    <xf numFmtId="0" fontId="3" fillId="8" borderId="13" xfId="0" applyFont="1" applyFill="1" applyBorder="1" applyAlignment="1">
      <alignment horizontal="center"/>
    </xf>
    <xf numFmtId="0" fontId="3" fillId="8" borderId="14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left"/>
    </xf>
    <xf numFmtId="0" fontId="3" fillId="3" borderId="7" xfId="0" applyFont="1" applyFill="1" applyBorder="1" applyAlignment="1">
      <alignment horizontal="left"/>
    </xf>
    <xf numFmtId="0" fontId="3" fillId="4" borderId="8" xfId="0" applyFont="1" applyFill="1" applyBorder="1" applyAlignment="1">
      <alignment horizontal="center"/>
    </xf>
    <xf numFmtId="0" fontId="3" fillId="4" borderId="9" xfId="0" applyFont="1" applyFill="1" applyBorder="1" applyAlignment="1">
      <alignment horizontal="center"/>
    </xf>
    <xf numFmtId="0" fontId="3" fillId="4" borderId="7" xfId="0" applyFont="1" applyFill="1" applyBorder="1" applyAlignment="1">
      <alignment horizontal="center"/>
    </xf>
    <xf numFmtId="0" fontId="1" fillId="7" borderId="8" xfId="0" applyFont="1" applyFill="1" applyBorder="1" applyAlignment="1">
      <alignment horizontal="left"/>
    </xf>
    <xf numFmtId="0" fontId="1" fillId="7" borderId="7" xfId="0" applyFont="1" applyFill="1" applyBorder="1" applyAlignment="1">
      <alignment horizontal="left"/>
    </xf>
    <xf numFmtId="0" fontId="1" fillId="8" borderId="13" xfId="0" applyFont="1" applyFill="1" applyBorder="1" applyAlignment="1">
      <alignment horizontal="center"/>
    </xf>
    <xf numFmtId="0" fontId="1" fillId="8" borderId="14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15" fontId="3" fillId="4" borderId="8" xfId="0" applyNumberFormat="1" applyFont="1" applyFill="1" applyBorder="1" applyAlignment="1">
      <alignment horizontal="center"/>
    </xf>
    <xf numFmtId="15" fontId="3" fillId="4" borderId="9" xfId="0" applyNumberFormat="1" applyFont="1" applyFill="1" applyBorder="1" applyAlignment="1">
      <alignment horizontal="center"/>
    </xf>
    <xf numFmtId="15" fontId="3" fillId="4" borderId="7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165" fontId="4" fillId="5" borderId="40" xfId="0" applyNumberFormat="1" applyFont="1" applyFill="1" applyBorder="1" applyAlignment="1">
      <alignment horizontal="center" vertical="center" wrapText="1"/>
    </xf>
    <xf numFmtId="165" fontId="4" fillId="5" borderId="41" xfId="0" applyNumberFormat="1" applyFont="1" applyFill="1" applyBorder="1" applyAlignment="1">
      <alignment horizontal="center" vertical="center" wrapText="1"/>
    </xf>
    <xf numFmtId="165" fontId="4" fillId="5" borderId="42" xfId="0" applyNumberFormat="1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15" fontId="4" fillId="4" borderId="8" xfId="0" applyNumberFormat="1" applyFont="1" applyFill="1" applyBorder="1" applyAlignment="1">
      <alignment horizontal="center"/>
    </xf>
    <xf numFmtId="15" fontId="4" fillId="4" borderId="9" xfId="0" applyNumberFormat="1" applyFont="1" applyFill="1" applyBorder="1" applyAlignment="1">
      <alignment horizontal="center"/>
    </xf>
    <xf numFmtId="15" fontId="4" fillId="4" borderId="7" xfId="0" applyNumberFormat="1" applyFont="1" applyFill="1" applyBorder="1" applyAlignment="1">
      <alignment horizontal="center"/>
    </xf>
    <xf numFmtId="0" fontId="4" fillId="4" borderId="8" xfId="0" applyFont="1" applyFill="1" applyBorder="1" applyAlignment="1">
      <alignment horizontal="center"/>
    </xf>
    <xf numFmtId="0" fontId="4" fillId="4" borderId="9" xfId="0" applyFont="1" applyFill="1" applyBorder="1" applyAlignment="1">
      <alignment horizontal="center"/>
    </xf>
    <xf numFmtId="0" fontId="4" fillId="4" borderId="7" xfId="0" applyFont="1" applyFill="1" applyBorder="1" applyAlignment="1">
      <alignment horizontal="center"/>
    </xf>
    <xf numFmtId="0" fontId="4" fillId="5" borderId="6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5" fillId="0" borderId="35" xfId="0" applyFont="1" applyBorder="1" applyAlignment="1">
      <alignment horizontal="center"/>
    </xf>
    <xf numFmtId="0" fontId="5" fillId="0" borderId="36" xfId="0" applyFont="1" applyBorder="1" applyAlignment="1">
      <alignment horizontal="center"/>
    </xf>
    <xf numFmtId="0" fontId="5" fillId="0" borderId="37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29" xfId="0" applyFont="1" applyBorder="1" applyAlignment="1">
      <alignment horizontal="center"/>
    </xf>
    <xf numFmtId="0" fontId="5" fillId="0" borderId="30" xfId="0" applyFont="1" applyBorder="1" applyAlignment="1">
      <alignment horizontal="center"/>
    </xf>
    <xf numFmtId="0" fontId="5" fillId="0" borderId="39" xfId="0" applyFont="1" applyBorder="1" applyAlignment="1">
      <alignment horizontal="center"/>
    </xf>
    <xf numFmtId="165" fontId="4" fillId="0" borderId="15" xfId="0" applyNumberFormat="1" applyFont="1" applyBorder="1" applyAlignment="1">
      <alignment horizontal="center" vertical="center"/>
    </xf>
    <xf numFmtId="165" fontId="4" fillId="0" borderId="13" xfId="0" applyNumberFormat="1" applyFont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4" fillId="5" borderId="9" xfId="0" applyFont="1" applyFill="1" applyBorder="1" applyAlignment="1">
      <alignment horizontal="center" vertical="center"/>
    </xf>
    <xf numFmtId="0" fontId="4" fillId="5" borderId="10" xfId="0" applyFont="1" applyFill="1" applyBorder="1" applyAlignment="1">
      <alignment horizontal="center" vertical="center"/>
    </xf>
    <xf numFmtId="0" fontId="4" fillId="6" borderId="20" xfId="0" applyFont="1" applyFill="1" applyBorder="1" applyAlignment="1">
      <alignment horizontal="center" vertical="center"/>
    </xf>
    <xf numFmtId="0" fontId="4" fillId="6" borderId="21" xfId="0" applyFont="1" applyFill="1" applyBorder="1" applyAlignment="1">
      <alignment horizontal="center" vertical="center"/>
    </xf>
    <xf numFmtId="0" fontId="4" fillId="6" borderId="22" xfId="0" applyFont="1" applyFill="1" applyBorder="1" applyAlignment="1">
      <alignment horizontal="center" vertical="center"/>
    </xf>
    <xf numFmtId="0" fontId="4" fillId="6" borderId="23" xfId="0" applyFont="1" applyFill="1" applyBorder="1" applyAlignment="1">
      <alignment horizontal="center" vertical="center"/>
    </xf>
    <xf numFmtId="0" fontId="4" fillId="6" borderId="31" xfId="0" applyFont="1" applyFill="1" applyBorder="1" applyAlignment="1">
      <alignment horizontal="center" vertical="center"/>
    </xf>
    <xf numFmtId="0" fontId="4" fillId="6" borderId="32" xfId="0" applyFont="1" applyFill="1" applyBorder="1" applyAlignment="1">
      <alignment horizontal="center" vertical="center"/>
    </xf>
    <xf numFmtId="0" fontId="4" fillId="6" borderId="33" xfId="0" applyFont="1" applyFill="1" applyBorder="1" applyAlignment="1">
      <alignment horizontal="center" vertical="center"/>
    </xf>
    <xf numFmtId="0" fontId="4" fillId="6" borderId="34" xfId="0" applyFont="1" applyFill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165" fontId="6" fillId="0" borderId="38" xfId="0" applyNumberFormat="1" applyFont="1" applyBorder="1" applyAlignment="1">
      <alignment horizontal="center" vertical="center"/>
    </xf>
    <xf numFmtId="165" fontId="4" fillId="5" borderId="38" xfId="0" applyNumberFormat="1" applyFont="1" applyFill="1" applyBorder="1" applyAlignment="1">
      <alignment horizontal="center" vertical="center"/>
    </xf>
    <xf numFmtId="165" fontId="6" fillId="0" borderId="1" xfId="0" applyNumberFormat="1" applyFont="1" applyBorder="1" applyAlignment="1">
      <alignment horizontal="center" vertical="center"/>
    </xf>
    <xf numFmtId="165" fontId="6" fillId="0" borderId="2" xfId="0" applyNumberFormat="1" applyFont="1" applyBorder="1" applyAlignment="1">
      <alignment horizontal="center" vertical="center"/>
    </xf>
    <xf numFmtId="165" fontId="6" fillId="0" borderId="3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n-US"/>
              <a:t>HASIL GETARAN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cap="none" spc="0" normalizeH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j-ea"/>
              <a:cs typeface="+mj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OlahData!$B$47</c:f>
              <c:strCache>
                <c:ptCount val="1"/>
                <c:pt idx="0">
                  <c:v>Pemakanan 0.5 mm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OlahData!$C$47:$K$47</c15:sqref>
                  </c15:fullRef>
                </c:ext>
              </c:extLst>
              <c:f>(OlahData!$C$47,OlahData!$F$47,OlahData!$I$47)</c:f>
              <c:strCache>
                <c:ptCount val="3"/>
                <c:pt idx="0">
                  <c:v>Axial</c:v>
                </c:pt>
                <c:pt idx="1">
                  <c:v>Vertical</c:v>
                </c:pt>
                <c:pt idx="2">
                  <c:v>Horizontal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OlahData!$C$53:$K$53</c15:sqref>
                  </c15:fullRef>
                </c:ext>
              </c:extLst>
              <c:f>(OlahData!$C$53,OlahData!$F$53,OlahData!$I$53)</c:f>
              <c:numCache>
                <c:formatCode>0.0000</c:formatCode>
                <c:ptCount val="3"/>
                <c:pt idx="0">
                  <c:v>4.3296597241154207E-2</c:v>
                </c:pt>
                <c:pt idx="1">
                  <c:v>2.0402883880241803E-2</c:v>
                </c:pt>
                <c:pt idx="2">
                  <c:v>0.11531948833355579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D2-45BF-8227-458FE5DBA388}"/>
            </c:ext>
          </c:extLst>
        </c:ser>
        <c:ser>
          <c:idx val="1"/>
          <c:order val="1"/>
          <c:tx>
            <c:strRef>
              <c:f>OlahData!$N$47</c:f>
              <c:strCache>
                <c:ptCount val="1"/>
                <c:pt idx="0">
                  <c:v>Pemakanan 1 mm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Lit>
              <c:ptCount val="3"/>
              <c:pt idx="0">
                <c:v>Axial</c:v>
              </c:pt>
              <c:pt idx="1">
                <c:v>Vertical</c:v>
              </c:pt>
              <c:pt idx="2">
                <c:v>Horizontal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OlahData!$O$53:$W$53</c15:sqref>
                  </c15:fullRef>
                </c:ext>
              </c:extLst>
              <c:f>(OlahData!$O$53,OlahData!$R$53,OlahData!$U$53)</c:f>
              <c:numCache>
                <c:formatCode>0.0000</c:formatCode>
                <c:ptCount val="3"/>
                <c:pt idx="0">
                  <c:v>4.5269354698744213E-2</c:v>
                </c:pt>
                <c:pt idx="1">
                  <c:v>2.6125962307936578E-2</c:v>
                </c:pt>
                <c:pt idx="2">
                  <c:v>8.9584539385820894E-2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DD2-45BF-8227-458FE5DBA388}"/>
            </c:ext>
          </c:extLst>
        </c:ser>
        <c:ser>
          <c:idx val="2"/>
          <c:order val="2"/>
          <c:tx>
            <c:strRef>
              <c:f>OlahData!$Z$47</c:f>
              <c:strCache>
                <c:ptCount val="1"/>
                <c:pt idx="0">
                  <c:v>Pemakanan 1.5 mm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Lit>
              <c:ptCount val="3"/>
              <c:pt idx="0">
                <c:v>Axial</c:v>
              </c:pt>
              <c:pt idx="1">
                <c:v>Vertical</c:v>
              </c:pt>
              <c:pt idx="2">
                <c:v>Horizontal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OlahData!$AA$53:$AI$53</c15:sqref>
                  </c15:fullRef>
                </c:ext>
              </c:extLst>
              <c:f>(OlahData!$AA$53,OlahData!$AD$53,OlahData!$AG$53)</c:f>
              <c:numCache>
                <c:formatCode>0.0000</c:formatCode>
                <c:ptCount val="3"/>
                <c:pt idx="0">
                  <c:v>2.4870454554860252E-2</c:v>
                </c:pt>
                <c:pt idx="1">
                  <c:v>4.9220770887567537E-2</c:v>
                </c:pt>
                <c:pt idx="2">
                  <c:v>8.5762448572701003E-2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DD2-45BF-8227-458FE5DBA38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99"/>
        <c:axId val="1683645007"/>
        <c:axId val="1683651247"/>
      </c:barChart>
      <c:catAx>
        <c:axId val="168364500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83651247"/>
        <c:crosses val="autoZero"/>
        <c:auto val="1"/>
        <c:lblAlgn val="ctr"/>
        <c:lblOffset val="100"/>
        <c:noMultiLvlLbl val="0"/>
      </c:catAx>
      <c:valAx>
        <c:axId val="168365124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0.0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8364500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556056</xdr:colOff>
      <xdr:row>7</xdr:row>
      <xdr:rowOff>15101</xdr:rowOff>
    </xdr:from>
    <xdr:to>
      <xdr:col>6</xdr:col>
      <xdr:colOff>288326</xdr:colOff>
      <xdr:row>17</xdr:row>
      <xdr:rowOff>111208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44B650A-C2CF-123C-0BF7-469A6C7F00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46407" y="1333155"/>
          <a:ext cx="1462216" cy="1949621"/>
        </a:xfrm>
        <a:prstGeom prst="rect">
          <a:avLst/>
        </a:prstGeom>
      </xdr:spPr>
    </xdr:pic>
    <xdr:clientData/>
  </xdr:twoCellAnchor>
  <xdr:twoCellAnchor editAs="oneCell">
    <xdr:from>
      <xdr:col>16</xdr:col>
      <xdr:colOff>468529</xdr:colOff>
      <xdr:row>6</xdr:row>
      <xdr:rowOff>175052</xdr:rowOff>
    </xdr:from>
    <xdr:to>
      <xdr:col>19</xdr:col>
      <xdr:colOff>151890</xdr:colOff>
      <xdr:row>17</xdr:row>
      <xdr:rowOff>144162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33AA73CA-AADF-4C97-2AD6-09DBB07814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70178" y="1307755"/>
          <a:ext cx="1505982" cy="2007975"/>
        </a:xfrm>
        <a:prstGeom prst="rect">
          <a:avLst/>
        </a:prstGeom>
      </xdr:spPr>
    </xdr:pic>
    <xdr:clientData/>
  </xdr:twoCellAnchor>
  <xdr:twoCellAnchor editAs="oneCell">
    <xdr:from>
      <xdr:col>29</xdr:col>
      <xdr:colOff>2575</xdr:colOff>
      <xdr:row>7</xdr:row>
      <xdr:rowOff>51487</xdr:rowOff>
    </xdr:from>
    <xdr:to>
      <xdr:col>31</xdr:col>
      <xdr:colOff>268758</xdr:colOff>
      <xdr:row>17</xdr:row>
      <xdr:rowOff>172992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50C5D705-DACB-D015-A0CE-86F00AC5D7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290575" y="1369541"/>
          <a:ext cx="1481264" cy="1975019"/>
        </a:xfrm>
        <a:prstGeom prst="rect">
          <a:avLst/>
        </a:prstGeom>
      </xdr:spPr>
    </xdr:pic>
    <xdr:clientData/>
  </xdr:twoCellAnchor>
  <xdr:oneCellAnchor>
    <xdr:from>
      <xdr:col>6</xdr:col>
      <xdr:colOff>556056</xdr:colOff>
      <xdr:row>53</xdr:row>
      <xdr:rowOff>15101</xdr:rowOff>
    </xdr:from>
    <xdr:ext cx="1462216" cy="1949621"/>
    <xdr:pic>
      <xdr:nvPicPr>
        <xdr:cNvPr id="2" name="Picture 1">
          <a:extLst>
            <a:ext uri="{FF2B5EF4-FFF2-40B4-BE49-F238E27FC236}">
              <a16:creationId xmlns:a16="http://schemas.microsoft.com/office/drawing/2014/main" id="{522CC20B-F825-4EED-8FCC-68CEB4552E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46407" y="1333155"/>
          <a:ext cx="1462216" cy="1949621"/>
        </a:xfrm>
        <a:prstGeom prst="rect">
          <a:avLst/>
        </a:prstGeom>
      </xdr:spPr>
    </xdr:pic>
    <xdr:clientData/>
  </xdr:oneCellAnchor>
  <xdr:oneCellAnchor>
    <xdr:from>
      <xdr:col>19</xdr:col>
      <xdr:colOff>468529</xdr:colOff>
      <xdr:row>52</xdr:row>
      <xdr:rowOff>175052</xdr:rowOff>
    </xdr:from>
    <xdr:ext cx="1505982" cy="2007975"/>
    <xdr:pic>
      <xdr:nvPicPr>
        <xdr:cNvPr id="4" name="Picture 3">
          <a:extLst>
            <a:ext uri="{FF2B5EF4-FFF2-40B4-BE49-F238E27FC236}">
              <a16:creationId xmlns:a16="http://schemas.microsoft.com/office/drawing/2014/main" id="{16FE16C2-A761-480C-8170-6D0D4C6380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70178" y="1307755"/>
          <a:ext cx="1505982" cy="2007975"/>
        </a:xfrm>
        <a:prstGeom prst="rect">
          <a:avLst/>
        </a:prstGeom>
      </xdr:spPr>
    </xdr:pic>
    <xdr:clientData/>
  </xdr:oneCellAnchor>
  <xdr:oneCellAnchor>
    <xdr:from>
      <xdr:col>32</xdr:col>
      <xdr:colOff>2575</xdr:colOff>
      <xdr:row>53</xdr:row>
      <xdr:rowOff>51487</xdr:rowOff>
    </xdr:from>
    <xdr:ext cx="1481264" cy="1975019"/>
    <xdr:pic>
      <xdr:nvPicPr>
        <xdr:cNvPr id="6" name="Picture 5">
          <a:extLst>
            <a:ext uri="{FF2B5EF4-FFF2-40B4-BE49-F238E27FC236}">
              <a16:creationId xmlns:a16="http://schemas.microsoft.com/office/drawing/2014/main" id="{407A0742-12BD-440D-9DFC-D0B4D4011E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290575" y="1369541"/>
          <a:ext cx="1481264" cy="1975019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312966</xdr:colOff>
      <xdr:row>50</xdr:row>
      <xdr:rowOff>4762</xdr:rowOff>
    </xdr:from>
    <xdr:ext cx="238125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8" name="TextBox 7">
              <a:extLst>
                <a:ext uri="{FF2B5EF4-FFF2-40B4-BE49-F238E27FC236}">
                  <a16:creationId xmlns:a16="http://schemas.microsoft.com/office/drawing/2014/main" id="{37D5FE65-CFB3-4737-883F-A7226D7824E5}"/>
                </a:ext>
              </a:extLst>
            </xdr:cNvPr>
            <xdr:cNvSpPr txBox="1"/>
          </xdr:nvSpPr>
          <xdr:spPr>
            <a:xfrm>
              <a:off x="1140280" y="9899876"/>
              <a:ext cx="238125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ID" sz="1100" i="1" kern="1200">
                        <a:latin typeface="Cambria Math" panose="02040503050406030204" pitchFamily="18" charset="0"/>
                      </a:rPr>
                      <m:t>⍵</m:t>
                    </m:r>
                  </m:oMath>
                </m:oMathPara>
              </a14:m>
              <a:endParaRPr lang="en-ID" sz="1100" kern="1200"/>
            </a:p>
          </xdr:txBody>
        </xdr:sp>
      </mc:Choice>
      <mc:Fallback xmlns="">
        <xdr:sp macro="" textlink="">
          <xdr:nvSpPr>
            <xdr:cNvPr id="8" name="TextBox 7">
              <a:extLst>
                <a:ext uri="{FF2B5EF4-FFF2-40B4-BE49-F238E27FC236}">
                  <a16:creationId xmlns:a16="http://schemas.microsoft.com/office/drawing/2014/main" id="{37D5FE65-CFB3-4737-883F-A7226D7824E5}"/>
                </a:ext>
              </a:extLst>
            </xdr:cNvPr>
            <xdr:cNvSpPr txBox="1"/>
          </xdr:nvSpPr>
          <xdr:spPr>
            <a:xfrm>
              <a:off x="1140280" y="9899876"/>
              <a:ext cx="238125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lang="en-ID" sz="1100" i="0" kern="1200">
                  <a:latin typeface="Cambria Math" panose="02040503050406030204" pitchFamily="18" charset="0"/>
                </a:rPr>
                <a:t>⍵</a:t>
              </a:r>
              <a:endParaRPr lang="en-ID" sz="1100" kern="1200"/>
            </a:p>
          </xdr:txBody>
        </xdr:sp>
      </mc:Fallback>
    </mc:AlternateContent>
    <xdr:clientData/>
  </xdr:oneCellAnchor>
  <xdr:oneCellAnchor>
    <xdr:from>
      <xdr:col>13</xdr:col>
      <xdr:colOff>311607</xdr:colOff>
      <xdr:row>50</xdr:row>
      <xdr:rowOff>0</xdr:rowOff>
    </xdr:from>
    <xdr:ext cx="238125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9" name="TextBox 8">
              <a:extLst>
                <a:ext uri="{FF2B5EF4-FFF2-40B4-BE49-F238E27FC236}">
                  <a16:creationId xmlns:a16="http://schemas.microsoft.com/office/drawing/2014/main" id="{26F0A0D2-2999-428B-B52F-81E4D12EA2B8}"/>
                </a:ext>
              </a:extLst>
            </xdr:cNvPr>
            <xdr:cNvSpPr txBox="1"/>
          </xdr:nvSpPr>
          <xdr:spPr>
            <a:xfrm>
              <a:off x="11175550" y="9895114"/>
              <a:ext cx="238125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ID" sz="1100" i="1" kern="1200">
                        <a:latin typeface="Cambria Math" panose="02040503050406030204" pitchFamily="18" charset="0"/>
                      </a:rPr>
                      <m:t>⍵</m:t>
                    </m:r>
                  </m:oMath>
                </m:oMathPara>
              </a14:m>
              <a:endParaRPr lang="en-ID" sz="1100" kern="1200"/>
            </a:p>
          </xdr:txBody>
        </xdr:sp>
      </mc:Choice>
      <mc:Fallback xmlns="">
        <xdr:sp macro="" textlink="">
          <xdr:nvSpPr>
            <xdr:cNvPr id="9" name="TextBox 8">
              <a:extLst>
                <a:ext uri="{FF2B5EF4-FFF2-40B4-BE49-F238E27FC236}">
                  <a16:creationId xmlns:a16="http://schemas.microsoft.com/office/drawing/2014/main" id="{26F0A0D2-2999-428B-B52F-81E4D12EA2B8}"/>
                </a:ext>
              </a:extLst>
            </xdr:cNvPr>
            <xdr:cNvSpPr txBox="1"/>
          </xdr:nvSpPr>
          <xdr:spPr>
            <a:xfrm>
              <a:off x="11175550" y="9895114"/>
              <a:ext cx="238125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lang="en-ID" sz="1100" i="0" kern="1200">
                  <a:latin typeface="Cambria Math" panose="02040503050406030204" pitchFamily="18" charset="0"/>
                </a:rPr>
                <a:t>⍵</a:t>
              </a:r>
              <a:endParaRPr lang="en-ID" sz="1100" kern="1200"/>
            </a:p>
          </xdr:txBody>
        </xdr:sp>
      </mc:Fallback>
    </mc:AlternateContent>
    <xdr:clientData/>
  </xdr:oneCellAnchor>
  <xdr:oneCellAnchor>
    <xdr:from>
      <xdr:col>25</xdr:col>
      <xdr:colOff>325215</xdr:colOff>
      <xdr:row>49</xdr:row>
      <xdr:rowOff>180975</xdr:rowOff>
    </xdr:from>
    <xdr:ext cx="238125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0" name="TextBox 9">
              <a:extLst>
                <a:ext uri="{FF2B5EF4-FFF2-40B4-BE49-F238E27FC236}">
                  <a16:creationId xmlns:a16="http://schemas.microsoft.com/office/drawing/2014/main" id="{A0F1DE15-54E1-4C1A-B691-40537B6ABF12}"/>
                </a:ext>
              </a:extLst>
            </xdr:cNvPr>
            <xdr:cNvSpPr txBox="1"/>
          </xdr:nvSpPr>
          <xdr:spPr>
            <a:xfrm>
              <a:off x="21236672" y="9869261"/>
              <a:ext cx="238125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ID" sz="1100" i="1" kern="1200">
                        <a:latin typeface="Cambria Math" panose="02040503050406030204" pitchFamily="18" charset="0"/>
                      </a:rPr>
                      <m:t>⍵</m:t>
                    </m:r>
                  </m:oMath>
                </m:oMathPara>
              </a14:m>
              <a:endParaRPr lang="en-ID" sz="1100" kern="1200"/>
            </a:p>
          </xdr:txBody>
        </xdr:sp>
      </mc:Choice>
      <mc:Fallback xmlns="">
        <xdr:sp macro="" textlink="">
          <xdr:nvSpPr>
            <xdr:cNvPr id="10" name="TextBox 9">
              <a:extLst>
                <a:ext uri="{FF2B5EF4-FFF2-40B4-BE49-F238E27FC236}">
                  <a16:creationId xmlns:a16="http://schemas.microsoft.com/office/drawing/2014/main" id="{A0F1DE15-54E1-4C1A-B691-40537B6ABF12}"/>
                </a:ext>
              </a:extLst>
            </xdr:cNvPr>
            <xdr:cNvSpPr txBox="1"/>
          </xdr:nvSpPr>
          <xdr:spPr>
            <a:xfrm>
              <a:off x="21236672" y="9869261"/>
              <a:ext cx="238125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lang="en-ID" sz="1100" i="0" kern="1200">
                  <a:latin typeface="Cambria Math" panose="02040503050406030204" pitchFamily="18" charset="0"/>
                </a:rPr>
                <a:t>⍵</a:t>
              </a:r>
              <a:endParaRPr lang="en-ID" sz="1100" kern="1200"/>
            </a:p>
          </xdr:txBody>
        </xdr:sp>
      </mc:Fallback>
    </mc:AlternateContent>
    <xdr:clientData/>
  </xdr:oneCellAnchor>
  <xdr:oneCellAnchor>
    <xdr:from>
      <xdr:col>1</xdr:col>
      <xdr:colOff>360591</xdr:colOff>
      <xdr:row>51</xdr:row>
      <xdr:rowOff>0</xdr:rowOff>
    </xdr:from>
    <xdr:ext cx="238125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1" name="TextBox 10">
              <a:extLst>
                <a:ext uri="{FF2B5EF4-FFF2-40B4-BE49-F238E27FC236}">
                  <a16:creationId xmlns:a16="http://schemas.microsoft.com/office/drawing/2014/main" id="{27FF5AD3-59A6-4D07-9957-BE1DA157258B}"/>
                </a:ext>
              </a:extLst>
            </xdr:cNvPr>
            <xdr:cNvSpPr txBox="1"/>
          </xdr:nvSpPr>
          <xdr:spPr>
            <a:xfrm>
              <a:off x="1187905" y="10101943"/>
              <a:ext cx="238125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14:m>
                <m:oMath xmlns:m="http://schemas.openxmlformats.org/officeDocument/2006/math">
                  <m:r>
                    <a:rPr lang="en-ID" sz="1100" i="1" kern="1200">
                      <a:latin typeface="Cambria Math" panose="02040503050406030204" pitchFamily="18" charset="0"/>
                    </a:rPr>
                    <m:t>⍵</m:t>
                  </m:r>
                </m:oMath>
              </a14:m>
              <a:r>
                <a:rPr lang="en-ID" sz="1100" kern="1200"/>
                <a:t>t</a:t>
              </a:r>
            </a:p>
          </xdr:txBody>
        </xdr:sp>
      </mc:Choice>
      <mc:Fallback xmlns="">
        <xdr:sp macro="" textlink="">
          <xdr:nvSpPr>
            <xdr:cNvPr id="11" name="TextBox 10">
              <a:extLst>
                <a:ext uri="{FF2B5EF4-FFF2-40B4-BE49-F238E27FC236}">
                  <a16:creationId xmlns:a16="http://schemas.microsoft.com/office/drawing/2014/main" id="{27FF5AD3-59A6-4D07-9957-BE1DA157258B}"/>
                </a:ext>
              </a:extLst>
            </xdr:cNvPr>
            <xdr:cNvSpPr txBox="1"/>
          </xdr:nvSpPr>
          <xdr:spPr>
            <a:xfrm>
              <a:off x="1187905" y="10101943"/>
              <a:ext cx="238125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en-ID" sz="1100" i="0" kern="1200">
                  <a:latin typeface="Cambria Math" panose="02040503050406030204" pitchFamily="18" charset="0"/>
                </a:rPr>
                <a:t>⍵</a:t>
              </a:r>
              <a:r>
                <a:rPr lang="en-ID" sz="1100" kern="1200"/>
                <a:t>t</a:t>
              </a:r>
            </a:p>
          </xdr:txBody>
        </xdr:sp>
      </mc:Fallback>
    </mc:AlternateContent>
    <xdr:clientData/>
  </xdr:oneCellAnchor>
  <xdr:oneCellAnchor>
    <xdr:from>
      <xdr:col>13</xdr:col>
      <xdr:colOff>359232</xdr:colOff>
      <xdr:row>51</xdr:row>
      <xdr:rowOff>0</xdr:rowOff>
    </xdr:from>
    <xdr:ext cx="238125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2" name="TextBox 11">
              <a:extLst>
                <a:ext uri="{FF2B5EF4-FFF2-40B4-BE49-F238E27FC236}">
                  <a16:creationId xmlns:a16="http://schemas.microsoft.com/office/drawing/2014/main" id="{1E3DE7CB-D493-4A83-8C56-C068B85C19F0}"/>
                </a:ext>
              </a:extLst>
            </xdr:cNvPr>
            <xdr:cNvSpPr txBox="1"/>
          </xdr:nvSpPr>
          <xdr:spPr>
            <a:xfrm>
              <a:off x="11223175" y="10101943"/>
              <a:ext cx="238125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14:m>
                <m:oMath xmlns:m="http://schemas.openxmlformats.org/officeDocument/2006/math">
                  <m:r>
                    <a:rPr lang="en-ID" sz="1100" i="1" kern="1200">
                      <a:latin typeface="Cambria Math" panose="02040503050406030204" pitchFamily="18" charset="0"/>
                    </a:rPr>
                    <m:t>⍵</m:t>
                  </m:r>
                </m:oMath>
              </a14:m>
              <a:r>
                <a:rPr lang="en-ID" sz="1100" kern="1200"/>
                <a:t>t</a:t>
              </a:r>
            </a:p>
          </xdr:txBody>
        </xdr:sp>
      </mc:Choice>
      <mc:Fallback xmlns="">
        <xdr:sp macro="" textlink="">
          <xdr:nvSpPr>
            <xdr:cNvPr id="12" name="TextBox 11">
              <a:extLst>
                <a:ext uri="{FF2B5EF4-FFF2-40B4-BE49-F238E27FC236}">
                  <a16:creationId xmlns:a16="http://schemas.microsoft.com/office/drawing/2014/main" id="{1E3DE7CB-D493-4A83-8C56-C068B85C19F0}"/>
                </a:ext>
              </a:extLst>
            </xdr:cNvPr>
            <xdr:cNvSpPr txBox="1"/>
          </xdr:nvSpPr>
          <xdr:spPr>
            <a:xfrm>
              <a:off x="11223175" y="10101943"/>
              <a:ext cx="238125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en-ID" sz="1100" i="0" kern="1200">
                  <a:latin typeface="Cambria Math" panose="02040503050406030204" pitchFamily="18" charset="0"/>
                </a:rPr>
                <a:t>⍵</a:t>
              </a:r>
              <a:r>
                <a:rPr lang="en-ID" sz="1100" kern="1200"/>
                <a:t>t</a:t>
              </a:r>
            </a:p>
          </xdr:txBody>
        </xdr:sp>
      </mc:Fallback>
    </mc:AlternateContent>
    <xdr:clientData/>
  </xdr:oneCellAnchor>
  <xdr:oneCellAnchor>
    <xdr:from>
      <xdr:col>25</xdr:col>
      <xdr:colOff>363315</xdr:colOff>
      <xdr:row>51</xdr:row>
      <xdr:rowOff>0</xdr:rowOff>
    </xdr:from>
    <xdr:ext cx="238125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3" name="TextBox 12">
              <a:extLst>
                <a:ext uri="{FF2B5EF4-FFF2-40B4-BE49-F238E27FC236}">
                  <a16:creationId xmlns:a16="http://schemas.microsoft.com/office/drawing/2014/main" id="{15461576-7178-4552-AFA4-ED1906F6ED8B}"/>
                </a:ext>
              </a:extLst>
            </xdr:cNvPr>
            <xdr:cNvSpPr txBox="1"/>
          </xdr:nvSpPr>
          <xdr:spPr>
            <a:xfrm>
              <a:off x="21274772" y="10101943"/>
              <a:ext cx="238125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14:m>
                <m:oMath xmlns:m="http://schemas.openxmlformats.org/officeDocument/2006/math">
                  <m:r>
                    <a:rPr lang="en-ID" sz="1100" i="1" kern="1200">
                      <a:latin typeface="Cambria Math" panose="02040503050406030204" pitchFamily="18" charset="0"/>
                    </a:rPr>
                    <m:t>⍵</m:t>
                  </m:r>
                </m:oMath>
              </a14:m>
              <a:r>
                <a:rPr lang="en-ID" sz="1100" kern="1200"/>
                <a:t>t</a:t>
              </a:r>
            </a:p>
          </xdr:txBody>
        </xdr:sp>
      </mc:Choice>
      <mc:Fallback xmlns="">
        <xdr:sp macro="" textlink="">
          <xdr:nvSpPr>
            <xdr:cNvPr id="13" name="TextBox 12">
              <a:extLst>
                <a:ext uri="{FF2B5EF4-FFF2-40B4-BE49-F238E27FC236}">
                  <a16:creationId xmlns:a16="http://schemas.microsoft.com/office/drawing/2014/main" id="{15461576-7178-4552-AFA4-ED1906F6ED8B}"/>
                </a:ext>
              </a:extLst>
            </xdr:cNvPr>
            <xdr:cNvSpPr txBox="1"/>
          </xdr:nvSpPr>
          <xdr:spPr>
            <a:xfrm>
              <a:off x="21274772" y="10101943"/>
              <a:ext cx="238125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en-ID" sz="1100" i="0" kern="1200">
                  <a:latin typeface="Cambria Math" panose="02040503050406030204" pitchFamily="18" charset="0"/>
                </a:rPr>
                <a:t>⍵</a:t>
              </a:r>
              <a:r>
                <a:rPr lang="en-ID" sz="1100" kern="1200"/>
                <a:t>t</a:t>
              </a:r>
            </a:p>
          </xdr:txBody>
        </xdr:sp>
      </mc:Fallback>
    </mc:AlternateContent>
    <xdr:clientData/>
  </xdr:oneCellAnchor>
  <xdr:twoCellAnchor>
    <xdr:from>
      <xdr:col>12</xdr:col>
      <xdr:colOff>392712</xdr:colOff>
      <xdr:row>55</xdr:row>
      <xdr:rowOff>120545</xdr:rowOff>
    </xdr:from>
    <xdr:to>
      <xdr:col>22</xdr:col>
      <xdr:colOff>365498</xdr:colOff>
      <xdr:row>84</xdr:row>
      <xdr:rowOff>151841</xdr:rowOff>
    </xdr:to>
    <xdr:graphicFrame macro="">
      <xdr:nvGraphicFramePr>
        <xdr:cNvPr id="17" name="Chart 16">
          <a:extLst>
            <a:ext uri="{FF2B5EF4-FFF2-40B4-BE49-F238E27FC236}">
              <a16:creationId xmlns:a16="http://schemas.microsoft.com/office/drawing/2014/main" id="{433BDD5E-E260-E181-A56B-15B4FA9A8F4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4</xdr:col>
      <xdr:colOff>345831</xdr:colOff>
      <xdr:row>6</xdr:row>
      <xdr:rowOff>169985</xdr:rowOff>
    </xdr:from>
    <xdr:to>
      <xdr:col>6</xdr:col>
      <xdr:colOff>437769</xdr:colOff>
      <xdr:row>18</xdr:row>
      <xdr:rowOff>33515</xdr:rowOff>
    </xdr:to>
    <xdr:pic>
      <xdr:nvPicPr>
        <xdr:cNvPr id="28" name="Picture 27">
          <a:extLst>
            <a:ext uri="{FF2B5EF4-FFF2-40B4-BE49-F238E27FC236}">
              <a16:creationId xmlns:a16="http://schemas.microsoft.com/office/drawing/2014/main" id="{035199A7-0D5D-4F5C-8441-C07ED9055E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55781" y="1379660"/>
          <a:ext cx="1739763" cy="2263830"/>
        </a:xfrm>
        <a:prstGeom prst="rect">
          <a:avLst/>
        </a:prstGeom>
      </xdr:spPr>
    </xdr:pic>
    <xdr:clientData/>
  </xdr:twoCellAnchor>
  <xdr:twoCellAnchor>
    <xdr:from>
      <xdr:col>5</xdr:col>
      <xdr:colOff>326977</xdr:colOff>
      <xdr:row>9</xdr:row>
      <xdr:rowOff>66676</xdr:rowOff>
    </xdr:from>
    <xdr:to>
      <xdr:col>5</xdr:col>
      <xdr:colOff>552450</xdr:colOff>
      <xdr:row>11</xdr:row>
      <xdr:rowOff>158284</xdr:rowOff>
    </xdr:to>
    <xdr:sp macro="" textlink="">
      <xdr:nvSpPr>
        <xdr:cNvPr id="29" name="Arrow: Down 28">
          <a:extLst>
            <a:ext uri="{FF2B5EF4-FFF2-40B4-BE49-F238E27FC236}">
              <a16:creationId xmlns:a16="http://schemas.microsoft.com/office/drawing/2014/main" id="{28DB042C-D1AB-4679-B5EF-05CDA72F76B7}"/>
            </a:ext>
          </a:extLst>
        </xdr:cNvPr>
        <xdr:cNvSpPr/>
      </xdr:nvSpPr>
      <xdr:spPr>
        <a:xfrm>
          <a:off x="4560840" y="1876426"/>
          <a:ext cx="225473" cy="491658"/>
        </a:xfrm>
        <a:prstGeom prst="downArrow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vert="vert270" rtlCol="0" anchor="ctr"/>
        <a:lstStyle/>
        <a:p>
          <a:pPr algn="ctr"/>
          <a:r>
            <a:rPr lang="en-ID" sz="600" b="0" kern="120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vertikal</a:t>
          </a:r>
          <a:endParaRPr lang="en-ID" sz="1100" b="0" kern="120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4</xdr:col>
      <xdr:colOff>705107</xdr:colOff>
      <xdr:row>12</xdr:row>
      <xdr:rowOff>147380</xdr:rowOff>
    </xdr:from>
    <xdr:to>
      <xdr:col>5</xdr:col>
      <xdr:colOff>372852</xdr:colOff>
      <xdr:row>13</xdr:row>
      <xdr:rowOff>172828</xdr:rowOff>
    </xdr:to>
    <xdr:sp macro="" textlink="">
      <xdr:nvSpPr>
        <xdr:cNvPr id="32" name="Arrow: Down 31">
          <a:extLst>
            <a:ext uri="{FF2B5EF4-FFF2-40B4-BE49-F238E27FC236}">
              <a16:creationId xmlns:a16="http://schemas.microsoft.com/office/drawing/2014/main" id="{EC2D1F6F-5DF3-4C51-945F-C4599D5C5F00}"/>
            </a:ext>
          </a:extLst>
        </xdr:cNvPr>
        <xdr:cNvSpPr/>
      </xdr:nvSpPr>
      <xdr:spPr>
        <a:xfrm rot="14866733">
          <a:off x="4248149" y="2424113"/>
          <a:ext cx="225473" cy="491658"/>
        </a:xfrm>
        <a:prstGeom prst="downArrow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vert="vert" rtlCol="0" anchor="ctr"/>
        <a:lstStyle/>
        <a:p>
          <a:pPr algn="ctr"/>
          <a:r>
            <a:rPr lang="en-ID" sz="600" b="0" kern="120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Aksial</a:t>
          </a:r>
          <a:endParaRPr lang="en-ID" sz="1100" b="0" kern="120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5</xdr:col>
      <xdr:colOff>566994</xdr:colOff>
      <xdr:row>12</xdr:row>
      <xdr:rowOff>23559</xdr:rowOff>
    </xdr:from>
    <xdr:to>
      <xdr:col>6</xdr:col>
      <xdr:colOff>234740</xdr:colOff>
      <xdr:row>13</xdr:row>
      <xdr:rowOff>49007</xdr:rowOff>
    </xdr:to>
    <xdr:sp macro="" textlink="">
      <xdr:nvSpPr>
        <xdr:cNvPr id="33" name="Arrow: Down 32">
          <a:extLst>
            <a:ext uri="{FF2B5EF4-FFF2-40B4-BE49-F238E27FC236}">
              <a16:creationId xmlns:a16="http://schemas.microsoft.com/office/drawing/2014/main" id="{30654BB3-8B3C-4749-BB85-7615F4A3B4C7}"/>
            </a:ext>
          </a:extLst>
        </xdr:cNvPr>
        <xdr:cNvSpPr/>
      </xdr:nvSpPr>
      <xdr:spPr>
        <a:xfrm rot="5400000">
          <a:off x="4933949" y="2300292"/>
          <a:ext cx="225473" cy="491658"/>
        </a:xfrm>
        <a:prstGeom prst="downArrow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vert="vert270" rtlCol="0" anchor="ctr"/>
        <a:lstStyle/>
        <a:p>
          <a:pPr algn="ctr"/>
          <a:r>
            <a:rPr lang="en-ID" sz="600" b="0" kern="120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Horizontal</a:t>
          </a:r>
          <a:endParaRPr lang="en-ID" sz="1100" b="0" kern="120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 editAs="oneCell">
    <xdr:from>
      <xdr:col>16</xdr:col>
      <xdr:colOff>357187</xdr:colOff>
      <xdr:row>6</xdr:row>
      <xdr:rowOff>157163</xdr:rowOff>
    </xdr:from>
    <xdr:to>
      <xdr:col>18</xdr:col>
      <xdr:colOff>449125</xdr:colOff>
      <xdr:row>18</xdr:row>
      <xdr:rowOff>20693</xdr:rowOff>
    </xdr:to>
    <xdr:pic>
      <xdr:nvPicPr>
        <xdr:cNvPr id="34" name="Picture 33">
          <a:extLst>
            <a:ext uri="{FF2B5EF4-FFF2-40B4-BE49-F238E27FC236}">
              <a16:creationId xmlns:a16="http://schemas.microsoft.com/office/drawing/2014/main" id="{5A6E9C53-3AA2-4C33-BB34-27B61AC69C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73150" y="1366838"/>
          <a:ext cx="1739763" cy="2263830"/>
        </a:xfrm>
        <a:prstGeom prst="rect">
          <a:avLst/>
        </a:prstGeom>
      </xdr:spPr>
    </xdr:pic>
    <xdr:clientData/>
  </xdr:twoCellAnchor>
  <xdr:twoCellAnchor>
    <xdr:from>
      <xdr:col>17</xdr:col>
      <xdr:colOff>338334</xdr:colOff>
      <xdr:row>9</xdr:row>
      <xdr:rowOff>53854</xdr:rowOff>
    </xdr:from>
    <xdr:to>
      <xdr:col>17</xdr:col>
      <xdr:colOff>563807</xdr:colOff>
      <xdr:row>11</xdr:row>
      <xdr:rowOff>145462</xdr:rowOff>
    </xdr:to>
    <xdr:sp macro="" textlink="">
      <xdr:nvSpPr>
        <xdr:cNvPr id="35" name="Arrow: Down 34">
          <a:extLst>
            <a:ext uri="{FF2B5EF4-FFF2-40B4-BE49-F238E27FC236}">
              <a16:creationId xmlns:a16="http://schemas.microsoft.com/office/drawing/2014/main" id="{4123B2D4-9ECE-40C2-9570-AC44AB960309}"/>
            </a:ext>
          </a:extLst>
        </xdr:cNvPr>
        <xdr:cNvSpPr/>
      </xdr:nvSpPr>
      <xdr:spPr>
        <a:xfrm>
          <a:off x="14578209" y="1863604"/>
          <a:ext cx="225473" cy="491658"/>
        </a:xfrm>
        <a:prstGeom prst="downArrow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vert="vert270" rtlCol="0" anchor="ctr"/>
        <a:lstStyle/>
        <a:p>
          <a:pPr algn="ctr"/>
          <a:r>
            <a:rPr lang="en-ID" sz="600" b="0" kern="120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vertikal</a:t>
          </a:r>
          <a:endParaRPr lang="en-ID" sz="1100" b="0" kern="120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16</xdr:col>
      <xdr:colOff>716463</xdr:colOff>
      <xdr:row>12</xdr:row>
      <xdr:rowOff>134558</xdr:rowOff>
    </xdr:from>
    <xdr:to>
      <xdr:col>17</xdr:col>
      <xdr:colOff>384209</xdr:colOff>
      <xdr:row>13</xdr:row>
      <xdr:rowOff>160006</xdr:rowOff>
    </xdr:to>
    <xdr:sp macro="" textlink="">
      <xdr:nvSpPr>
        <xdr:cNvPr id="36" name="Arrow: Down 35">
          <a:extLst>
            <a:ext uri="{FF2B5EF4-FFF2-40B4-BE49-F238E27FC236}">
              <a16:creationId xmlns:a16="http://schemas.microsoft.com/office/drawing/2014/main" id="{5301D305-8B24-4FDF-80B6-CBA1D135B504}"/>
            </a:ext>
          </a:extLst>
        </xdr:cNvPr>
        <xdr:cNvSpPr/>
      </xdr:nvSpPr>
      <xdr:spPr>
        <a:xfrm rot="14866733">
          <a:off x="14265518" y="2411291"/>
          <a:ext cx="225473" cy="491658"/>
        </a:xfrm>
        <a:prstGeom prst="downArrow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vert="vert" rtlCol="0" anchor="ctr"/>
        <a:lstStyle/>
        <a:p>
          <a:pPr algn="ctr"/>
          <a:r>
            <a:rPr lang="en-ID" sz="600" b="0" kern="120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Aksial</a:t>
          </a:r>
          <a:endParaRPr lang="en-ID" sz="1100" b="0" kern="120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17</xdr:col>
      <xdr:colOff>578351</xdr:colOff>
      <xdr:row>12</xdr:row>
      <xdr:rowOff>10737</xdr:rowOff>
    </xdr:from>
    <xdr:to>
      <xdr:col>18</xdr:col>
      <xdr:colOff>246096</xdr:colOff>
      <xdr:row>13</xdr:row>
      <xdr:rowOff>36185</xdr:rowOff>
    </xdr:to>
    <xdr:sp macro="" textlink="">
      <xdr:nvSpPr>
        <xdr:cNvPr id="37" name="Arrow: Down 36">
          <a:extLst>
            <a:ext uri="{FF2B5EF4-FFF2-40B4-BE49-F238E27FC236}">
              <a16:creationId xmlns:a16="http://schemas.microsoft.com/office/drawing/2014/main" id="{D26351E1-107D-40B2-B057-18D21DC5F876}"/>
            </a:ext>
          </a:extLst>
        </xdr:cNvPr>
        <xdr:cNvSpPr/>
      </xdr:nvSpPr>
      <xdr:spPr>
        <a:xfrm rot="5400000">
          <a:off x="14951318" y="2287470"/>
          <a:ext cx="225473" cy="491658"/>
        </a:xfrm>
        <a:prstGeom prst="downArrow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vert="vert270" rtlCol="0" anchor="ctr"/>
        <a:lstStyle/>
        <a:p>
          <a:pPr algn="ctr"/>
          <a:r>
            <a:rPr lang="en-ID" sz="600" b="0" kern="120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Horizontal</a:t>
          </a:r>
          <a:endParaRPr lang="en-ID" sz="1100" b="0" kern="120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 editAs="oneCell">
    <xdr:from>
      <xdr:col>28</xdr:col>
      <xdr:colOff>371475</xdr:colOff>
      <xdr:row>6</xdr:row>
      <xdr:rowOff>161925</xdr:rowOff>
    </xdr:from>
    <xdr:to>
      <xdr:col>30</xdr:col>
      <xdr:colOff>463413</xdr:colOff>
      <xdr:row>18</xdr:row>
      <xdr:rowOff>25455</xdr:rowOff>
    </xdr:to>
    <xdr:pic>
      <xdr:nvPicPr>
        <xdr:cNvPr id="38" name="Picture 37">
          <a:extLst>
            <a:ext uri="{FF2B5EF4-FFF2-40B4-BE49-F238E27FC236}">
              <a16:creationId xmlns:a16="http://schemas.microsoft.com/office/drawing/2014/main" id="{7EC24DAC-0FC5-4F87-8894-4CF3B7200F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793450" y="1371600"/>
          <a:ext cx="1739763" cy="2263830"/>
        </a:xfrm>
        <a:prstGeom prst="rect">
          <a:avLst/>
        </a:prstGeom>
      </xdr:spPr>
    </xdr:pic>
    <xdr:clientData/>
  </xdr:twoCellAnchor>
  <xdr:twoCellAnchor>
    <xdr:from>
      <xdr:col>29</xdr:col>
      <xdr:colOff>352621</xdr:colOff>
      <xdr:row>9</xdr:row>
      <xdr:rowOff>58616</xdr:rowOff>
    </xdr:from>
    <xdr:to>
      <xdr:col>29</xdr:col>
      <xdr:colOff>578094</xdr:colOff>
      <xdr:row>11</xdr:row>
      <xdr:rowOff>150224</xdr:rowOff>
    </xdr:to>
    <xdr:sp macro="" textlink="">
      <xdr:nvSpPr>
        <xdr:cNvPr id="39" name="Arrow: Down 38">
          <a:extLst>
            <a:ext uri="{FF2B5EF4-FFF2-40B4-BE49-F238E27FC236}">
              <a16:creationId xmlns:a16="http://schemas.microsoft.com/office/drawing/2014/main" id="{E23F022A-D44E-493F-9D64-C5C074DCB58B}"/>
            </a:ext>
          </a:extLst>
        </xdr:cNvPr>
        <xdr:cNvSpPr/>
      </xdr:nvSpPr>
      <xdr:spPr>
        <a:xfrm>
          <a:off x="24598509" y="1868366"/>
          <a:ext cx="225473" cy="491658"/>
        </a:xfrm>
        <a:prstGeom prst="downArrow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vert="vert270" rtlCol="0" anchor="ctr"/>
        <a:lstStyle/>
        <a:p>
          <a:pPr algn="ctr"/>
          <a:r>
            <a:rPr lang="en-ID" sz="600" b="0" kern="120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vertikal</a:t>
          </a:r>
          <a:endParaRPr lang="en-ID" sz="1100" b="0" kern="120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28</xdr:col>
      <xdr:colOff>730751</xdr:colOff>
      <xdr:row>12</xdr:row>
      <xdr:rowOff>139320</xdr:rowOff>
    </xdr:from>
    <xdr:to>
      <xdr:col>29</xdr:col>
      <xdr:colOff>398496</xdr:colOff>
      <xdr:row>13</xdr:row>
      <xdr:rowOff>164768</xdr:rowOff>
    </xdr:to>
    <xdr:sp macro="" textlink="">
      <xdr:nvSpPr>
        <xdr:cNvPr id="40" name="Arrow: Down 39">
          <a:extLst>
            <a:ext uri="{FF2B5EF4-FFF2-40B4-BE49-F238E27FC236}">
              <a16:creationId xmlns:a16="http://schemas.microsoft.com/office/drawing/2014/main" id="{0F597D01-E938-43ED-B19F-5F5242699B2A}"/>
            </a:ext>
          </a:extLst>
        </xdr:cNvPr>
        <xdr:cNvSpPr/>
      </xdr:nvSpPr>
      <xdr:spPr>
        <a:xfrm rot="14866733">
          <a:off x="24285818" y="2416053"/>
          <a:ext cx="225473" cy="491658"/>
        </a:xfrm>
        <a:prstGeom prst="downArrow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vert="vert" rtlCol="0" anchor="ctr"/>
        <a:lstStyle/>
        <a:p>
          <a:pPr algn="ctr"/>
          <a:r>
            <a:rPr lang="en-ID" sz="600" b="0" kern="120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Aksial</a:t>
          </a:r>
          <a:endParaRPr lang="en-ID" sz="1100" b="0" kern="120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29</xdr:col>
      <xdr:colOff>592638</xdr:colOff>
      <xdr:row>12</xdr:row>
      <xdr:rowOff>15499</xdr:rowOff>
    </xdr:from>
    <xdr:to>
      <xdr:col>30</xdr:col>
      <xdr:colOff>260384</xdr:colOff>
      <xdr:row>13</xdr:row>
      <xdr:rowOff>40947</xdr:rowOff>
    </xdr:to>
    <xdr:sp macro="" textlink="">
      <xdr:nvSpPr>
        <xdr:cNvPr id="41" name="Arrow: Down 40">
          <a:extLst>
            <a:ext uri="{FF2B5EF4-FFF2-40B4-BE49-F238E27FC236}">
              <a16:creationId xmlns:a16="http://schemas.microsoft.com/office/drawing/2014/main" id="{FE594E18-A48B-465E-AB7B-3DA421DA75B8}"/>
            </a:ext>
          </a:extLst>
        </xdr:cNvPr>
        <xdr:cNvSpPr/>
      </xdr:nvSpPr>
      <xdr:spPr>
        <a:xfrm rot="5400000">
          <a:off x="24971618" y="2292232"/>
          <a:ext cx="225473" cy="491658"/>
        </a:xfrm>
        <a:prstGeom prst="downArrow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vert="vert270" rtlCol="0" anchor="ctr"/>
        <a:lstStyle/>
        <a:p>
          <a:pPr algn="ctr"/>
          <a:r>
            <a:rPr lang="en-ID" sz="600" b="0" kern="120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Horizontal</a:t>
          </a:r>
          <a:endParaRPr lang="en-ID" sz="1100" b="0" kern="120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9"/>
  <sheetViews>
    <sheetView topLeftCell="C42" zoomScale="50" zoomScaleNormal="70" workbookViewId="0">
      <selection activeCell="K37" sqref="K37"/>
    </sheetView>
  </sheetViews>
  <sheetFormatPr defaultRowHeight="14.5" x14ac:dyDescent="0.35"/>
  <cols>
    <col min="1" max="1" width="4" bestFit="1" customWidth="1"/>
    <col min="2" max="2" width="18" customWidth="1"/>
    <col min="3" max="8" width="8.36328125" customWidth="1"/>
    <col min="9" max="9" width="9.54296875" customWidth="1"/>
    <col min="10" max="11" width="8.36328125" customWidth="1"/>
    <col min="14" max="14" width="12.90625" customWidth="1"/>
    <col min="26" max="26" width="13.08984375" customWidth="1"/>
  </cols>
  <sheetData>
    <row r="1" spans="1:35" ht="16" thickBot="1" x14ac:dyDescent="0.4">
      <c r="A1" s="114" t="s">
        <v>0</v>
      </c>
      <c r="B1" s="115"/>
      <c r="C1" s="115"/>
      <c r="D1" s="115"/>
      <c r="E1" s="115"/>
      <c r="F1" s="115"/>
      <c r="G1" s="115"/>
      <c r="H1" s="115"/>
      <c r="I1" s="115"/>
      <c r="J1" s="115"/>
      <c r="K1" s="116"/>
      <c r="M1" s="114" t="s">
        <v>0</v>
      </c>
      <c r="N1" s="115"/>
      <c r="O1" s="115"/>
      <c r="P1" s="115"/>
      <c r="Q1" s="115"/>
      <c r="R1" s="115"/>
      <c r="S1" s="115"/>
      <c r="T1" s="115"/>
      <c r="U1" s="115"/>
      <c r="V1" s="115"/>
      <c r="W1" s="116"/>
      <c r="Y1" s="114" t="s">
        <v>0</v>
      </c>
      <c r="Z1" s="115"/>
      <c r="AA1" s="115"/>
      <c r="AB1" s="115"/>
      <c r="AC1" s="115"/>
      <c r="AD1" s="115"/>
      <c r="AE1" s="115"/>
      <c r="AF1" s="115"/>
      <c r="AG1" s="115"/>
      <c r="AH1" s="115"/>
      <c r="AI1" s="116"/>
    </row>
    <row r="2" spans="1:35" x14ac:dyDescent="0.35">
      <c r="A2" s="22"/>
      <c r="B2" s="23"/>
      <c r="C2" s="23"/>
      <c r="D2" s="23"/>
      <c r="E2" s="23"/>
      <c r="F2" s="23"/>
      <c r="G2" s="23"/>
      <c r="H2" s="23"/>
      <c r="I2" s="23"/>
      <c r="J2" s="23"/>
      <c r="K2" s="24"/>
      <c r="M2" s="1"/>
      <c r="W2" s="2"/>
      <c r="Y2" s="1"/>
      <c r="AI2" s="2"/>
    </row>
    <row r="3" spans="1:35" x14ac:dyDescent="0.35">
      <c r="A3" s="105" t="s">
        <v>1</v>
      </c>
      <c r="B3" s="106"/>
      <c r="C3" s="117">
        <v>45621</v>
      </c>
      <c r="D3" s="118"/>
      <c r="E3" s="119"/>
      <c r="F3" s="21"/>
      <c r="G3" s="21"/>
      <c r="H3" s="102" t="s">
        <v>4</v>
      </c>
      <c r="I3" s="102"/>
      <c r="J3" s="103">
        <v>125</v>
      </c>
      <c r="K3" s="104"/>
      <c r="L3" s="21"/>
      <c r="M3" s="105" t="s">
        <v>1</v>
      </c>
      <c r="N3" s="106"/>
      <c r="O3" s="117">
        <v>45621</v>
      </c>
      <c r="P3" s="118"/>
      <c r="Q3" s="119"/>
      <c r="R3" s="21"/>
      <c r="S3" s="21"/>
      <c r="T3" s="102" t="s">
        <v>4</v>
      </c>
      <c r="U3" s="102"/>
      <c r="V3" s="103">
        <v>125</v>
      </c>
      <c r="W3" s="104"/>
      <c r="X3" s="21"/>
      <c r="Y3" s="105" t="s">
        <v>1</v>
      </c>
      <c r="Z3" s="106"/>
      <c r="AA3" s="117">
        <v>45621</v>
      </c>
      <c r="AB3" s="118"/>
      <c r="AC3" s="119"/>
      <c r="AD3" s="21"/>
      <c r="AE3" s="21"/>
      <c r="AF3" s="102" t="s">
        <v>4</v>
      </c>
      <c r="AG3" s="102"/>
      <c r="AH3" s="103">
        <v>125</v>
      </c>
      <c r="AI3" s="104"/>
    </row>
    <row r="4" spans="1:35" x14ac:dyDescent="0.35">
      <c r="A4" s="105" t="s">
        <v>2</v>
      </c>
      <c r="B4" s="106"/>
      <c r="C4" s="107" t="s">
        <v>21</v>
      </c>
      <c r="D4" s="108"/>
      <c r="E4" s="109"/>
      <c r="F4" s="21"/>
      <c r="G4" s="21"/>
      <c r="H4" s="102" t="s">
        <v>5</v>
      </c>
      <c r="I4" s="102"/>
      <c r="J4" s="103"/>
      <c r="K4" s="104"/>
      <c r="L4" s="21"/>
      <c r="M4" s="105" t="s">
        <v>2</v>
      </c>
      <c r="N4" s="106"/>
      <c r="O4" s="107" t="s">
        <v>21</v>
      </c>
      <c r="P4" s="108"/>
      <c r="Q4" s="109"/>
      <c r="R4" s="21"/>
      <c r="S4" s="21"/>
      <c r="T4" s="102" t="s">
        <v>5</v>
      </c>
      <c r="U4" s="102"/>
      <c r="V4" s="103"/>
      <c r="W4" s="104"/>
      <c r="X4" s="21"/>
      <c r="Y4" s="105" t="s">
        <v>2</v>
      </c>
      <c r="Z4" s="106"/>
      <c r="AA4" s="107" t="s">
        <v>21</v>
      </c>
      <c r="AB4" s="108"/>
      <c r="AC4" s="109"/>
      <c r="AD4" s="21"/>
      <c r="AE4" s="21"/>
      <c r="AF4" s="102" t="s">
        <v>5</v>
      </c>
      <c r="AG4" s="102"/>
      <c r="AH4" s="103"/>
      <c r="AI4" s="104"/>
    </row>
    <row r="5" spans="1:35" x14ac:dyDescent="0.35">
      <c r="A5" s="105" t="s">
        <v>3</v>
      </c>
      <c r="B5" s="106"/>
      <c r="C5" s="107">
        <v>1</v>
      </c>
      <c r="D5" s="108"/>
      <c r="E5" s="109"/>
      <c r="F5" s="21"/>
      <c r="G5" s="21"/>
      <c r="H5" s="110" t="s">
        <v>20</v>
      </c>
      <c r="I5" s="111"/>
      <c r="J5" s="112">
        <v>0.5</v>
      </c>
      <c r="K5" s="113"/>
      <c r="L5" s="21"/>
      <c r="M5" s="105" t="s">
        <v>3</v>
      </c>
      <c r="N5" s="106"/>
      <c r="O5" s="107">
        <v>1</v>
      </c>
      <c r="P5" s="108"/>
      <c r="Q5" s="109"/>
      <c r="R5" s="21"/>
      <c r="S5" s="21"/>
      <c r="T5" s="110" t="s">
        <v>20</v>
      </c>
      <c r="U5" s="111"/>
      <c r="V5" s="112">
        <v>1</v>
      </c>
      <c r="W5" s="113"/>
      <c r="X5" s="21"/>
      <c r="Y5" s="105" t="s">
        <v>3</v>
      </c>
      <c r="Z5" s="106"/>
      <c r="AA5" s="107">
        <v>1</v>
      </c>
      <c r="AB5" s="108"/>
      <c r="AC5" s="109"/>
      <c r="AD5" s="21"/>
      <c r="AE5" s="21"/>
      <c r="AF5" s="110" t="s">
        <v>20</v>
      </c>
      <c r="AG5" s="111"/>
      <c r="AH5" s="112" t="s">
        <v>22</v>
      </c>
      <c r="AI5" s="113"/>
    </row>
    <row r="6" spans="1:35" x14ac:dyDescent="0.35">
      <c r="A6" s="1"/>
      <c r="K6" s="2"/>
      <c r="M6" s="1"/>
      <c r="W6" s="2"/>
      <c r="Y6" s="1"/>
      <c r="AI6" s="2"/>
    </row>
    <row r="7" spans="1:35" x14ac:dyDescent="0.35">
      <c r="A7" s="1"/>
      <c r="K7" s="2"/>
      <c r="M7" s="1"/>
      <c r="W7" s="2"/>
      <c r="Y7" s="1"/>
      <c r="AI7" s="2"/>
    </row>
    <row r="8" spans="1:35" x14ac:dyDescent="0.35">
      <c r="A8" s="1"/>
      <c r="K8" s="2"/>
      <c r="M8" s="1"/>
      <c r="W8" s="2"/>
      <c r="Y8" s="1"/>
      <c r="AI8" s="2"/>
    </row>
    <row r="9" spans="1:35" x14ac:dyDescent="0.35">
      <c r="A9" s="1"/>
      <c r="K9" s="2"/>
      <c r="M9" s="1"/>
      <c r="W9" s="2"/>
      <c r="Y9" s="1"/>
      <c r="AI9" s="2"/>
    </row>
    <row r="10" spans="1:35" x14ac:dyDescent="0.35">
      <c r="A10" s="1"/>
      <c r="K10" s="2"/>
      <c r="M10" s="1"/>
      <c r="W10" s="2"/>
      <c r="Y10" s="1"/>
      <c r="AI10" s="2"/>
    </row>
    <row r="11" spans="1:35" x14ac:dyDescent="0.35">
      <c r="A11" s="1"/>
      <c r="K11" s="2"/>
      <c r="M11" s="1"/>
      <c r="W11" s="2"/>
      <c r="Y11" s="1"/>
      <c r="AI11" s="2"/>
    </row>
    <row r="12" spans="1:35" x14ac:dyDescent="0.35">
      <c r="A12" s="1"/>
      <c r="K12" s="2"/>
      <c r="M12" s="1"/>
      <c r="W12" s="2"/>
      <c r="Y12" s="1"/>
      <c r="AI12" s="2"/>
    </row>
    <row r="13" spans="1:35" x14ac:dyDescent="0.35">
      <c r="A13" s="1"/>
      <c r="K13" s="2"/>
      <c r="M13" s="1"/>
      <c r="W13" s="2"/>
      <c r="Y13" s="1"/>
      <c r="AI13" s="2"/>
    </row>
    <row r="14" spans="1:35" x14ac:dyDescent="0.35">
      <c r="A14" s="1"/>
      <c r="K14" s="2"/>
      <c r="M14" s="1"/>
      <c r="W14" s="2"/>
      <c r="Y14" s="1"/>
      <c r="AI14" s="2"/>
    </row>
    <row r="15" spans="1:35" x14ac:dyDescent="0.35">
      <c r="A15" s="1"/>
      <c r="K15" s="2"/>
      <c r="M15" s="1"/>
      <c r="W15" s="2"/>
      <c r="Y15" s="1"/>
      <c r="AI15" s="2"/>
    </row>
    <row r="16" spans="1:35" x14ac:dyDescent="0.35">
      <c r="A16" s="1"/>
      <c r="K16" s="2"/>
      <c r="M16" s="1"/>
      <c r="W16" s="2"/>
      <c r="Y16" s="1"/>
      <c r="AI16" s="2"/>
    </row>
    <row r="17" spans="1:35" x14ac:dyDescent="0.35">
      <c r="A17" s="1"/>
      <c r="K17" s="2"/>
      <c r="M17" s="1"/>
      <c r="W17" s="2"/>
      <c r="Y17" s="1"/>
      <c r="AI17" s="2"/>
    </row>
    <row r="18" spans="1:35" x14ac:dyDescent="0.35">
      <c r="A18" s="100"/>
      <c r="B18" s="85"/>
      <c r="C18" s="25"/>
      <c r="D18" s="25"/>
      <c r="E18" s="25"/>
      <c r="F18" s="25"/>
      <c r="G18" s="25"/>
      <c r="H18" s="25"/>
      <c r="I18" s="25"/>
      <c r="J18" s="25"/>
      <c r="K18" s="3"/>
      <c r="M18" s="100"/>
      <c r="N18" s="85"/>
      <c r="O18" s="25"/>
      <c r="P18" s="25"/>
      <c r="Q18" s="25"/>
      <c r="R18" s="25"/>
      <c r="S18" s="25"/>
      <c r="T18" s="25"/>
      <c r="U18" s="25"/>
      <c r="V18" s="25"/>
      <c r="W18" s="3"/>
      <c r="Y18" s="100"/>
      <c r="Z18" s="85"/>
      <c r="AA18" s="25"/>
      <c r="AB18" s="25"/>
      <c r="AC18" s="25"/>
      <c r="AD18" s="25"/>
      <c r="AE18" s="25"/>
      <c r="AF18" s="25"/>
      <c r="AG18" s="25"/>
      <c r="AH18" s="25"/>
      <c r="AI18" s="3"/>
    </row>
    <row r="19" spans="1:35" x14ac:dyDescent="0.35">
      <c r="A19" s="11"/>
      <c r="B19" s="25"/>
      <c r="C19" s="25"/>
      <c r="D19" s="25"/>
      <c r="E19" s="25"/>
      <c r="F19" s="25"/>
      <c r="G19" s="25"/>
      <c r="H19" s="25"/>
      <c r="I19" s="25"/>
      <c r="J19" s="25"/>
      <c r="K19" s="3"/>
      <c r="M19" s="11"/>
      <c r="N19" s="25"/>
      <c r="O19" s="25"/>
      <c r="P19" s="25"/>
      <c r="Q19" s="25"/>
      <c r="R19" s="25"/>
      <c r="S19" s="25"/>
      <c r="T19" s="25"/>
      <c r="U19" s="25"/>
      <c r="V19" s="25"/>
      <c r="W19" s="3"/>
      <c r="Y19" s="11"/>
      <c r="Z19" s="25"/>
      <c r="AA19" s="25"/>
      <c r="AB19" s="25"/>
      <c r="AC19" s="25"/>
      <c r="AD19" s="25"/>
      <c r="AE19" s="25"/>
      <c r="AF19" s="25"/>
      <c r="AG19" s="25"/>
      <c r="AH19" s="25"/>
      <c r="AI19" s="3"/>
    </row>
    <row r="20" spans="1:35" x14ac:dyDescent="0.35">
      <c r="A20" s="101" t="s">
        <v>6</v>
      </c>
      <c r="B20" s="97"/>
      <c r="C20" s="25"/>
      <c r="D20" s="25"/>
      <c r="E20" s="25"/>
      <c r="F20" s="25"/>
      <c r="G20" s="25"/>
      <c r="H20" s="25"/>
      <c r="I20" s="25"/>
      <c r="J20" s="25"/>
      <c r="K20" s="3"/>
      <c r="M20" s="101" t="s">
        <v>6</v>
      </c>
      <c r="N20" s="97"/>
      <c r="O20" s="25"/>
      <c r="P20" s="25"/>
      <c r="Q20" s="25"/>
      <c r="R20" s="25"/>
      <c r="S20" s="25"/>
      <c r="T20" s="25"/>
      <c r="U20" s="25"/>
      <c r="V20" s="25"/>
      <c r="W20" s="3"/>
      <c r="Y20" s="101" t="s">
        <v>6</v>
      </c>
      <c r="Z20" s="97"/>
      <c r="AA20" s="25"/>
      <c r="AB20" s="25"/>
      <c r="AC20" s="25"/>
      <c r="AD20" s="25"/>
      <c r="AE20" s="25"/>
      <c r="AF20" s="25"/>
      <c r="AG20" s="25"/>
      <c r="AH20" s="25"/>
      <c r="AI20" s="3"/>
    </row>
    <row r="21" spans="1:35" x14ac:dyDescent="0.35">
      <c r="A21" s="12" t="s">
        <v>7</v>
      </c>
      <c r="B21" s="4" t="s">
        <v>8</v>
      </c>
      <c r="C21" s="94" t="s">
        <v>9</v>
      </c>
      <c r="D21" s="95"/>
      <c r="E21" s="97"/>
      <c r="F21" s="94" t="s">
        <v>10</v>
      </c>
      <c r="G21" s="95"/>
      <c r="H21" s="97"/>
      <c r="I21" s="94" t="s">
        <v>11</v>
      </c>
      <c r="J21" s="95"/>
      <c r="K21" s="96"/>
      <c r="M21" s="12" t="s">
        <v>7</v>
      </c>
      <c r="N21" s="4" t="s">
        <v>8</v>
      </c>
      <c r="O21" s="94" t="s">
        <v>9</v>
      </c>
      <c r="P21" s="95"/>
      <c r="Q21" s="97"/>
      <c r="R21" s="94" t="s">
        <v>10</v>
      </c>
      <c r="S21" s="95"/>
      <c r="T21" s="97"/>
      <c r="U21" s="94" t="s">
        <v>11</v>
      </c>
      <c r="V21" s="95"/>
      <c r="W21" s="96"/>
      <c r="Y21" s="12" t="s">
        <v>7</v>
      </c>
      <c r="Z21" s="4" t="s">
        <v>8</v>
      </c>
      <c r="AA21" s="94" t="s">
        <v>9</v>
      </c>
      <c r="AB21" s="95"/>
      <c r="AC21" s="97"/>
      <c r="AD21" s="94" t="s">
        <v>10</v>
      </c>
      <c r="AE21" s="95"/>
      <c r="AF21" s="97"/>
      <c r="AG21" s="94" t="s">
        <v>11</v>
      </c>
      <c r="AH21" s="95"/>
      <c r="AI21" s="96"/>
    </row>
    <row r="22" spans="1:35" x14ac:dyDescent="0.35">
      <c r="A22" s="13"/>
      <c r="B22" s="14" t="s">
        <v>12</v>
      </c>
      <c r="C22" s="5" t="s">
        <v>13</v>
      </c>
      <c r="D22" s="5" t="s">
        <v>14</v>
      </c>
      <c r="E22" s="5" t="s">
        <v>15</v>
      </c>
      <c r="F22" s="5" t="s">
        <v>13</v>
      </c>
      <c r="G22" s="5" t="s">
        <v>14</v>
      </c>
      <c r="H22" s="5" t="s">
        <v>15</v>
      </c>
      <c r="I22" s="5" t="s">
        <v>13</v>
      </c>
      <c r="J22" s="5" t="s">
        <v>14</v>
      </c>
      <c r="K22" s="6" t="s">
        <v>15</v>
      </c>
      <c r="M22" s="13"/>
      <c r="N22" s="14" t="s">
        <v>12</v>
      </c>
      <c r="O22" s="5" t="s">
        <v>13</v>
      </c>
      <c r="P22" s="5" t="s">
        <v>14</v>
      </c>
      <c r="Q22" s="5" t="s">
        <v>15</v>
      </c>
      <c r="R22" s="5" t="s">
        <v>13</v>
      </c>
      <c r="S22" s="5" t="s">
        <v>14</v>
      </c>
      <c r="T22" s="5" t="s">
        <v>15</v>
      </c>
      <c r="U22" s="5" t="s">
        <v>13</v>
      </c>
      <c r="V22" s="5" t="s">
        <v>14</v>
      </c>
      <c r="W22" s="6" t="s">
        <v>15</v>
      </c>
      <c r="Y22" s="13"/>
      <c r="Z22" s="14" t="s">
        <v>12</v>
      </c>
      <c r="AA22" s="5" t="s">
        <v>13</v>
      </c>
      <c r="AB22" s="5" t="s">
        <v>14</v>
      </c>
      <c r="AC22" s="5" t="s">
        <v>15</v>
      </c>
      <c r="AD22" s="5" t="s">
        <v>13</v>
      </c>
      <c r="AE22" s="5" t="s">
        <v>14</v>
      </c>
      <c r="AF22" s="5" t="s">
        <v>15</v>
      </c>
      <c r="AG22" s="5" t="s">
        <v>13</v>
      </c>
      <c r="AH22" s="5" t="s">
        <v>14</v>
      </c>
      <c r="AI22" s="6" t="s">
        <v>15</v>
      </c>
    </row>
    <row r="23" spans="1:35" x14ac:dyDescent="0.35">
      <c r="A23" s="7">
        <v>1</v>
      </c>
      <c r="B23" s="8">
        <v>4</v>
      </c>
      <c r="C23" s="9">
        <v>9.0999999999999998E-2</v>
      </c>
      <c r="D23" s="9">
        <v>0.39</v>
      </c>
      <c r="E23" s="9">
        <v>2.9</v>
      </c>
      <c r="F23" s="9">
        <v>1.9E-2</v>
      </c>
      <c r="G23" s="9">
        <v>0.31</v>
      </c>
      <c r="H23" s="9">
        <v>1.5</v>
      </c>
      <c r="I23" s="9">
        <v>0.247</v>
      </c>
      <c r="J23" s="9">
        <v>1.49</v>
      </c>
      <c r="K23" s="10">
        <v>0.1</v>
      </c>
      <c r="M23" s="7">
        <v>1</v>
      </c>
      <c r="N23" s="8">
        <v>4</v>
      </c>
      <c r="O23" s="9">
        <v>0.02</v>
      </c>
      <c r="P23" s="9">
        <v>0</v>
      </c>
      <c r="Q23" s="9">
        <v>2.8</v>
      </c>
      <c r="R23" s="9">
        <v>4.7E-2</v>
      </c>
      <c r="S23" s="9">
        <v>0.59</v>
      </c>
      <c r="T23" s="9">
        <v>1.8</v>
      </c>
      <c r="U23" s="9">
        <v>0.106</v>
      </c>
      <c r="V23" s="9">
        <v>0.55000000000000004</v>
      </c>
      <c r="W23" s="10">
        <v>0.5</v>
      </c>
      <c r="Y23" s="7">
        <v>1</v>
      </c>
      <c r="Z23" s="8">
        <v>4</v>
      </c>
      <c r="AA23" s="9">
        <v>0.02</v>
      </c>
      <c r="AB23" s="9">
        <v>0.9</v>
      </c>
      <c r="AC23" s="9">
        <v>2.4</v>
      </c>
      <c r="AD23" s="9">
        <v>9.2999999999999999E-2</v>
      </c>
      <c r="AE23" s="9">
        <v>3.95</v>
      </c>
      <c r="AF23" s="9">
        <v>2</v>
      </c>
      <c r="AG23" s="9">
        <v>3.1E-2</v>
      </c>
      <c r="AH23" s="9">
        <v>0.95</v>
      </c>
      <c r="AI23" s="10">
        <v>1.6</v>
      </c>
    </row>
    <row r="24" spans="1:35" x14ac:dyDescent="0.35">
      <c r="A24" s="7">
        <v>2</v>
      </c>
      <c r="B24" s="8">
        <v>8</v>
      </c>
      <c r="C24" s="9">
        <v>4.3999999999999997E-2</v>
      </c>
      <c r="D24" s="9">
        <v>0.65</v>
      </c>
      <c r="E24" s="9">
        <v>3.5</v>
      </c>
      <c r="F24" s="9">
        <v>0.02</v>
      </c>
      <c r="G24" s="9">
        <v>0</v>
      </c>
      <c r="H24" s="9">
        <v>1.1000000000000001</v>
      </c>
      <c r="I24" s="9">
        <v>5.3999999999999999E-2</v>
      </c>
      <c r="J24" s="9">
        <v>0.17</v>
      </c>
      <c r="K24" s="10">
        <v>1.7</v>
      </c>
      <c r="M24" s="7">
        <v>2</v>
      </c>
      <c r="N24" s="8">
        <v>8</v>
      </c>
      <c r="O24" s="9">
        <v>0.16</v>
      </c>
      <c r="P24" s="9">
        <v>0</v>
      </c>
      <c r="Q24" s="9">
        <v>4.0999999999999996</v>
      </c>
      <c r="R24" s="9">
        <v>3.5000000000000003E-2</v>
      </c>
      <c r="S24" s="9">
        <v>0.74</v>
      </c>
      <c r="T24" s="9">
        <v>1.5</v>
      </c>
      <c r="U24" s="9">
        <v>4.7E-2</v>
      </c>
      <c r="V24" s="9">
        <v>0.19</v>
      </c>
      <c r="W24" s="10">
        <v>0.5</v>
      </c>
      <c r="Y24" s="7">
        <v>2</v>
      </c>
      <c r="Z24" s="8">
        <v>8</v>
      </c>
      <c r="AA24" s="9">
        <v>5.0000000000000001E-3</v>
      </c>
      <c r="AB24" s="9">
        <v>0.13</v>
      </c>
      <c r="AC24" s="9">
        <v>3.1</v>
      </c>
      <c r="AD24" s="9">
        <v>4.3999999999999997E-2</v>
      </c>
      <c r="AE24" s="9">
        <v>0.22</v>
      </c>
      <c r="AF24" s="9">
        <v>2.2200000000000002</v>
      </c>
      <c r="AG24" s="9">
        <v>5.8000000000000003E-2</v>
      </c>
      <c r="AH24" s="9">
        <v>1.33</v>
      </c>
      <c r="AI24" s="10">
        <v>1</v>
      </c>
    </row>
    <row r="25" spans="1:35" x14ac:dyDescent="0.35">
      <c r="A25" s="7">
        <v>3</v>
      </c>
      <c r="B25" s="8">
        <v>12</v>
      </c>
      <c r="C25" s="9">
        <v>3.7999999999999999E-2</v>
      </c>
      <c r="D25" s="9">
        <v>0</v>
      </c>
      <c r="E25" s="9">
        <v>4</v>
      </c>
      <c r="F25" s="9">
        <v>7.0000000000000001E-3</v>
      </c>
      <c r="G25" s="9">
        <v>0</v>
      </c>
      <c r="H25" s="9">
        <v>1</v>
      </c>
      <c r="I25" s="9">
        <v>0.24099999999999999</v>
      </c>
      <c r="J25" s="9">
        <v>0.99</v>
      </c>
      <c r="K25" s="10">
        <v>0.7</v>
      </c>
      <c r="M25" s="7">
        <v>3</v>
      </c>
      <c r="N25" s="8">
        <v>12</v>
      </c>
      <c r="O25" s="9">
        <v>1.7999999999999999E-2</v>
      </c>
      <c r="P25" s="9">
        <v>0</v>
      </c>
      <c r="Q25" s="9">
        <v>5.9</v>
      </c>
      <c r="R25" s="9">
        <v>2.5000000000000001E-2</v>
      </c>
      <c r="S25" s="9">
        <v>0.09</v>
      </c>
      <c r="T25" s="9">
        <v>1</v>
      </c>
      <c r="U25" s="9">
        <v>6.4000000000000001E-2</v>
      </c>
      <c r="V25" s="9">
        <v>0.09</v>
      </c>
      <c r="W25" s="10">
        <v>0.4</v>
      </c>
      <c r="Y25" s="7">
        <v>3</v>
      </c>
      <c r="Z25" s="8">
        <v>12</v>
      </c>
      <c r="AA25" s="9">
        <v>1.9E-2</v>
      </c>
      <c r="AB25" s="9">
        <v>0.05</v>
      </c>
      <c r="AC25" s="9">
        <v>3</v>
      </c>
      <c r="AD25" s="9">
        <v>3.2000000000000001E-2</v>
      </c>
      <c r="AE25" s="9">
        <v>0.19</v>
      </c>
      <c r="AF25" s="9">
        <v>1.7</v>
      </c>
      <c r="AG25" s="9">
        <v>3.9E-2</v>
      </c>
      <c r="AH25" s="9">
        <v>0.99</v>
      </c>
      <c r="AI25" s="10">
        <v>0.7</v>
      </c>
    </row>
    <row r="26" spans="1:35" x14ac:dyDescent="0.35">
      <c r="A26" s="7">
        <v>4</v>
      </c>
      <c r="B26" s="8">
        <v>16</v>
      </c>
      <c r="C26" s="9">
        <v>3.6999999999999998E-2</v>
      </c>
      <c r="D26" s="9">
        <v>0.37</v>
      </c>
      <c r="E26" s="9">
        <v>4.9000000000000004</v>
      </c>
      <c r="F26" s="9">
        <v>1.6E-2</v>
      </c>
      <c r="G26" s="9">
        <v>0</v>
      </c>
      <c r="H26" s="9">
        <v>0.2</v>
      </c>
      <c r="I26" s="9">
        <v>0.128</v>
      </c>
      <c r="J26" s="9">
        <v>0.3</v>
      </c>
      <c r="K26" s="10">
        <v>0.8</v>
      </c>
      <c r="M26" s="7">
        <v>4</v>
      </c>
      <c r="N26" s="8">
        <v>16</v>
      </c>
      <c r="O26" s="9">
        <v>1.7999999999999999E-2</v>
      </c>
      <c r="P26" s="9">
        <v>0</v>
      </c>
      <c r="Q26" s="9">
        <v>8.1</v>
      </c>
      <c r="R26" s="9">
        <v>1.7000000000000001E-2</v>
      </c>
      <c r="S26" s="9">
        <v>0.13</v>
      </c>
      <c r="T26" s="9">
        <v>1.7</v>
      </c>
      <c r="U26" s="9">
        <v>2.7E-2</v>
      </c>
      <c r="V26" s="9">
        <v>1.17</v>
      </c>
      <c r="W26" s="10">
        <v>0.7</v>
      </c>
      <c r="Y26" s="7">
        <v>4</v>
      </c>
      <c r="Z26" s="8">
        <v>16</v>
      </c>
      <c r="AA26" s="9">
        <v>1.9E-2</v>
      </c>
      <c r="AB26" s="9">
        <v>0</v>
      </c>
      <c r="AC26" s="9">
        <v>1.9</v>
      </c>
      <c r="AD26" s="9">
        <v>2.5999999999999999E-2</v>
      </c>
      <c r="AE26" s="9">
        <v>0.09</v>
      </c>
      <c r="AF26" s="9">
        <v>3</v>
      </c>
      <c r="AG26" s="9">
        <v>2.9000000000000001E-2</v>
      </c>
      <c r="AH26" s="9">
        <v>0.33</v>
      </c>
      <c r="AI26" s="10">
        <v>0.8</v>
      </c>
    </row>
    <row r="27" spans="1:35" x14ac:dyDescent="0.35">
      <c r="A27" s="7">
        <v>5</v>
      </c>
      <c r="B27" s="8">
        <v>20</v>
      </c>
      <c r="C27" s="9">
        <v>4.7E-2</v>
      </c>
      <c r="D27" s="9">
        <v>0.52</v>
      </c>
      <c r="E27" s="9">
        <v>4.0999999999999996</v>
      </c>
      <c r="F27" s="9">
        <v>2.9000000000000001E-2</v>
      </c>
      <c r="G27" s="9">
        <v>0.01</v>
      </c>
      <c r="H27" s="9">
        <v>1.3</v>
      </c>
      <c r="I27" s="9">
        <v>4.2999999999999997E-2</v>
      </c>
      <c r="J27" s="9">
        <v>0.57999999999999996</v>
      </c>
      <c r="K27" s="10">
        <v>0.3</v>
      </c>
      <c r="M27" s="7">
        <v>5</v>
      </c>
      <c r="N27" s="8">
        <v>20</v>
      </c>
      <c r="O27" s="9">
        <v>0.02</v>
      </c>
      <c r="P27" s="9">
        <v>0.5</v>
      </c>
      <c r="Q27" s="9">
        <v>1.8</v>
      </c>
      <c r="R27" s="9">
        <v>2.1000000000000001E-2</v>
      </c>
      <c r="S27" s="9">
        <v>0.09</v>
      </c>
      <c r="T27" s="9">
        <v>1.2</v>
      </c>
      <c r="U27" s="9">
        <v>2.7E-2</v>
      </c>
      <c r="V27" s="9">
        <v>0.62</v>
      </c>
      <c r="W27" s="10">
        <v>0.3</v>
      </c>
      <c r="Y27" s="7">
        <v>5</v>
      </c>
      <c r="Z27" s="8">
        <v>20</v>
      </c>
      <c r="AA27" s="9">
        <v>1.9E-2</v>
      </c>
      <c r="AB27" s="9">
        <v>0.19</v>
      </c>
      <c r="AC27" s="9">
        <v>1.4</v>
      </c>
      <c r="AD27" s="9">
        <v>3.6999999999999998E-2</v>
      </c>
      <c r="AE27" s="9">
        <v>0.57999999999999996</v>
      </c>
      <c r="AF27" s="9">
        <v>0.21</v>
      </c>
      <c r="AG27" s="9">
        <v>6.8000000000000005E-2</v>
      </c>
      <c r="AH27" s="9">
        <v>0.9</v>
      </c>
      <c r="AI27" s="10">
        <v>1.1000000000000001</v>
      </c>
    </row>
    <row r="28" spans="1:35" x14ac:dyDescent="0.35">
      <c r="A28" s="7">
        <v>6</v>
      </c>
      <c r="B28" s="8">
        <v>24</v>
      </c>
      <c r="C28" s="9">
        <v>3.4000000000000002E-2</v>
      </c>
      <c r="D28" s="9">
        <v>0.63</v>
      </c>
      <c r="E28" s="9">
        <v>2.7</v>
      </c>
      <c r="F28" s="9">
        <v>0.01</v>
      </c>
      <c r="G28" s="9">
        <v>0</v>
      </c>
      <c r="H28" s="9">
        <v>0.3</v>
      </c>
      <c r="I28" s="9">
        <v>0.05</v>
      </c>
      <c r="J28" s="9">
        <v>0.62</v>
      </c>
      <c r="K28" s="10">
        <v>0.4</v>
      </c>
      <c r="M28" s="7">
        <v>6</v>
      </c>
      <c r="N28" s="8">
        <v>24</v>
      </c>
      <c r="O28" s="9">
        <v>3.5000000000000003E-2</v>
      </c>
      <c r="P28" s="9">
        <v>0.69</v>
      </c>
      <c r="Q28" s="9">
        <v>1.5</v>
      </c>
      <c r="R28" s="9">
        <v>1.4999999999999999E-2</v>
      </c>
      <c r="S28" s="9">
        <v>0.13</v>
      </c>
      <c r="T28" s="9">
        <v>0.6</v>
      </c>
      <c r="U28" s="9">
        <v>8.9999999999999993E-3</v>
      </c>
      <c r="V28" s="9">
        <v>0.11</v>
      </c>
      <c r="W28" s="10">
        <v>0.5</v>
      </c>
      <c r="Y28" s="7">
        <v>6</v>
      </c>
      <c r="Z28" s="8">
        <v>24</v>
      </c>
      <c r="AA28" s="9">
        <v>1.4999999999999999E-2</v>
      </c>
      <c r="AB28" s="9">
        <v>0</v>
      </c>
      <c r="AC28" s="9">
        <v>1.6</v>
      </c>
      <c r="AD28" s="9">
        <v>7.6999999999999999E-2</v>
      </c>
      <c r="AE28" s="9">
        <v>0.25</v>
      </c>
      <c r="AF28" s="9">
        <v>1.1000000000000001</v>
      </c>
      <c r="AG28" s="9">
        <v>3.2000000000000001E-2</v>
      </c>
      <c r="AH28" s="9">
        <v>0.33</v>
      </c>
      <c r="AI28" s="10">
        <v>1</v>
      </c>
    </row>
    <row r="29" spans="1:35" x14ac:dyDescent="0.35">
      <c r="A29" s="7">
        <v>7</v>
      </c>
      <c r="B29" s="8">
        <v>28</v>
      </c>
      <c r="C29" s="9">
        <v>4.8000000000000001E-2</v>
      </c>
      <c r="D29" s="9">
        <v>0.19</v>
      </c>
      <c r="E29" s="9">
        <v>1.5</v>
      </c>
      <c r="F29" s="9">
        <v>1.0999999999999999E-2</v>
      </c>
      <c r="G29" s="9">
        <v>0</v>
      </c>
      <c r="H29" s="9">
        <v>0.4</v>
      </c>
      <c r="I29" s="9">
        <v>0.16300000000000001</v>
      </c>
      <c r="J29" s="9">
        <v>0.97</v>
      </c>
      <c r="K29" s="10">
        <v>1.3</v>
      </c>
      <c r="M29" s="7">
        <v>7</v>
      </c>
      <c r="N29" s="8">
        <v>28</v>
      </c>
      <c r="O29" s="9">
        <v>0.12</v>
      </c>
      <c r="P29" s="9">
        <v>0</v>
      </c>
      <c r="Q29" s="9">
        <v>1.2</v>
      </c>
      <c r="R29" s="9">
        <v>0.02</v>
      </c>
      <c r="S29" s="9">
        <v>0.36</v>
      </c>
      <c r="T29" s="9">
        <v>0.9</v>
      </c>
      <c r="U29" s="9">
        <v>0.30599999999999999</v>
      </c>
      <c r="V29" s="9">
        <v>4.09</v>
      </c>
      <c r="W29" s="10">
        <v>0.2</v>
      </c>
      <c r="Y29" s="7">
        <v>7</v>
      </c>
      <c r="Z29" s="8">
        <v>28</v>
      </c>
      <c r="AA29" s="9">
        <v>2.3E-2</v>
      </c>
      <c r="AB29" s="9">
        <v>0.09</v>
      </c>
      <c r="AC29" s="9">
        <v>2.5</v>
      </c>
      <c r="AD29" s="9">
        <v>0.02</v>
      </c>
      <c r="AE29" s="9">
        <v>0.22</v>
      </c>
      <c r="AF29" s="9">
        <v>1.5</v>
      </c>
      <c r="AG29" s="9">
        <v>0.114</v>
      </c>
      <c r="AH29" s="9">
        <v>2.58</v>
      </c>
      <c r="AI29" s="10">
        <v>0.6</v>
      </c>
    </row>
    <row r="30" spans="1:35" x14ac:dyDescent="0.35">
      <c r="A30" s="7">
        <v>8</v>
      </c>
      <c r="B30" s="8">
        <v>32</v>
      </c>
      <c r="C30" s="9">
        <v>4.5999999999999999E-2</v>
      </c>
      <c r="D30" s="9">
        <v>0.15</v>
      </c>
      <c r="E30" s="9">
        <v>1.3</v>
      </c>
      <c r="F30" s="9">
        <v>2.9000000000000001E-2</v>
      </c>
      <c r="G30" s="9">
        <v>0.17</v>
      </c>
      <c r="H30" s="9">
        <v>0.8</v>
      </c>
      <c r="I30" s="9">
        <v>0.223</v>
      </c>
      <c r="J30" s="9">
        <v>6.22</v>
      </c>
      <c r="K30" s="10">
        <v>0.2</v>
      </c>
      <c r="M30" s="7">
        <v>8</v>
      </c>
      <c r="N30" s="8">
        <v>32</v>
      </c>
      <c r="O30" s="9">
        <v>5.0000000000000001E-3</v>
      </c>
      <c r="P30" s="9">
        <v>0</v>
      </c>
      <c r="Q30" s="9">
        <v>1.8</v>
      </c>
      <c r="R30" s="9">
        <v>2.1999999999999999E-2</v>
      </c>
      <c r="S30" s="9">
        <v>0.19</v>
      </c>
      <c r="T30" s="9">
        <v>0.7</v>
      </c>
      <c r="U30" s="9">
        <v>9.9000000000000005E-2</v>
      </c>
      <c r="V30" s="9">
        <v>2.85</v>
      </c>
      <c r="W30" s="10">
        <v>0.3</v>
      </c>
      <c r="Y30" s="7">
        <v>8</v>
      </c>
      <c r="Z30" s="8">
        <v>32</v>
      </c>
      <c r="AA30" s="9">
        <v>8.0000000000000002E-3</v>
      </c>
      <c r="AB30" s="9">
        <v>0</v>
      </c>
      <c r="AC30" s="9">
        <v>0.8</v>
      </c>
      <c r="AD30" s="9">
        <v>2.5000000000000001E-2</v>
      </c>
      <c r="AE30" s="9">
        <v>0.53</v>
      </c>
      <c r="AF30" s="9">
        <v>4.3</v>
      </c>
      <c r="AG30" s="9">
        <v>9.2999999999999999E-2</v>
      </c>
      <c r="AH30" s="9">
        <v>0.44</v>
      </c>
      <c r="AI30" s="10">
        <v>0.5</v>
      </c>
    </row>
    <row r="31" spans="1:35" x14ac:dyDescent="0.35">
      <c r="A31" s="7">
        <v>9</v>
      </c>
      <c r="B31" s="8">
        <v>36</v>
      </c>
      <c r="C31" s="9">
        <v>4.4999999999999998E-2</v>
      </c>
      <c r="D31" s="9">
        <v>0</v>
      </c>
      <c r="E31" s="9">
        <v>3</v>
      </c>
      <c r="F31" s="9">
        <v>1.2999999999999999E-2</v>
      </c>
      <c r="G31" s="9">
        <v>0.13</v>
      </c>
      <c r="H31" s="9">
        <v>1.3</v>
      </c>
      <c r="I31" s="9">
        <v>6.2E-2</v>
      </c>
      <c r="J31" s="9">
        <v>0.19</v>
      </c>
      <c r="K31" s="10">
        <v>0</v>
      </c>
      <c r="M31" s="7">
        <v>9</v>
      </c>
      <c r="N31" s="8">
        <v>36</v>
      </c>
      <c r="O31" s="9">
        <v>6.4000000000000001E-2</v>
      </c>
      <c r="P31" s="9">
        <v>0</v>
      </c>
      <c r="Q31" s="9">
        <v>1.4</v>
      </c>
      <c r="R31" s="9">
        <v>3.1E-2</v>
      </c>
      <c r="S31" s="9">
        <v>0.65</v>
      </c>
      <c r="T31" s="9">
        <v>1.4</v>
      </c>
      <c r="U31" s="9">
        <v>8.6999999999999994E-2</v>
      </c>
      <c r="V31" s="9">
        <v>1.1100000000000001</v>
      </c>
      <c r="W31" s="10">
        <v>1</v>
      </c>
      <c r="Y31" s="7">
        <v>9</v>
      </c>
      <c r="Z31" s="8">
        <v>36</v>
      </c>
      <c r="AA31" s="9">
        <v>0.123</v>
      </c>
      <c r="AB31" s="9">
        <v>0</v>
      </c>
      <c r="AC31" s="9">
        <v>1.6</v>
      </c>
      <c r="AD31" s="9">
        <v>2.7E-2</v>
      </c>
      <c r="AE31" s="9">
        <v>0.31</v>
      </c>
      <c r="AF31" s="9">
        <v>1.7</v>
      </c>
      <c r="AG31" s="9">
        <v>7.4999999999999997E-2</v>
      </c>
      <c r="AH31" s="9">
        <v>0.81</v>
      </c>
      <c r="AI31" s="10">
        <v>0.5</v>
      </c>
    </row>
    <row r="32" spans="1:35" x14ac:dyDescent="0.35">
      <c r="A32" s="7">
        <v>10</v>
      </c>
      <c r="B32" s="8">
        <v>40</v>
      </c>
      <c r="C32" s="9">
        <v>5.1999999999999998E-2</v>
      </c>
      <c r="D32" s="9">
        <v>0.01</v>
      </c>
      <c r="E32" s="9">
        <v>2.1</v>
      </c>
      <c r="F32" s="9">
        <v>3.3000000000000002E-2</v>
      </c>
      <c r="G32" s="9">
        <v>0</v>
      </c>
      <c r="H32" s="9">
        <v>1</v>
      </c>
      <c r="I32" s="9">
        <v>0.04</v>
      </c>
      <c r="J32" s="9">
        <v>1.1100000000000001</v>
      </c>
      <c r="K32" s="10">
        <v>0.6</v>
      </c>
      <c r="M32" s="7">
        <v>10</v>
      </c>
      <c r="N32" s="8">
        <v>40</v>
      </c>
      <c r="O32" s="9">
        <v>6.3E-2</v>
      </c>
      <c r="P32" s="9">
        <v>0.05</v>
      </c>
      <c r="Q32" s="9">
        <v>3</v>
      </c>
      <c r="R32" s="9">
        <v>1.9E-2</v>
      </c>
      <c r="S32" s="9">
        <v>0.37</v>
      </c>
      <c r="T32" s="9">
        <v>0.5</v>
      </c>
      <c r="U32" s="9">
        <v>8.7999999999999995E-2</v>
      </c>
      <c r="V32" s="9">
        <v>0.14000000000000001</v>
      </c>
      <c r="W32" s="10">
        <v>0.8</v>
      </c>
      <c r="Y32" s="7">
        <v>10</v>
      </c>
      <c r="Z32" s="8">
        <v>40</v>
      </c>
      <c r="AA32" s="9">
        <v>5.8000000000000003E-2</v>
      </c>
      <c r="AB32" s="9">
        <v>0.31</v>
      </c>
      <c r="AC32" s="9">
        <v>2.2000000000000002</v>
      </c>
      <c r="AD32" s="9">
        <v>0.04</v>
      </c>
      <c r="AE32" s="9">
        <v>0.67</v>
      </c>
      <c r="AF32" s="9">
        <v>1.1000000000000001</v>
      </c>
      <c r="AG32" s="9">
        <v>0.32200000000000001</v>
      </c>
      <c r="AH32" s="9">
        <v>1.73</v>
      </c>
      <c r="AI32" s="10">
        <v>0.4</v>
      </c>
    </row>
    <row r="33" spans="1:38" x14ac:dyDescent="0.35">
      <c r="A33" s="7">
        <v>11</v>
      </c>
      <c r="B33" s="8">
        <v>44</v>
      </c>
      <c r="C33" s="9">
        <v>3.5999999999999997E-2</v>
      </c>
      <c r="D33" s="9">
        <v>0.27</v>
      </c>
      <c r="E33" s="9">
        <v>0.9</v>
      </c>
      <c r="F33" s="9">
        <v>1.7999999999999999E-2</v>
      </c>
      <c r="G33" s="9">
        <v>0</v>
      </c>
      <c r="H33" s="9">
        <v>0.7</v>
      </c>
      <c r="I33" s="9">
        <v>8.5000000000000006E-2</v>
      </c>
      <c r="J33" s="9">
        <v>0.19</v>
      </c>
      <c r="K33" s="10">
        <v>1.7</v>
      </c>
      <c r="M33" s="7">
        <v>11</v>
      </c>
      <c r="N33" s="8">
        <v>44</v>
      </c>
      <c r="O33" s="9">
        <v>8.8999999999999996E-2</v>
      </c>
      <c r="P33" s="9">
        <v>0.39</v>
      </c>
      <c r="Q33" s="9">
        <v>1.9</v>
      </c>
      <c r="R33" s="9">
        <v>4.4999999999999998E-2</v>
      </c>
      <c r="S33" s="9">
        <v>1.89</v>
      </c>
      <c r="T33" s="9">
        <v>0.6</v>
      </c>
      <c r="U33" s="9">
        <v>0.10199999999999999</v>
      </c>
      <c r="V33" s="9">
        <v>0.62</v>
      </c>
      <c r="W33" s="10">
        <v>2</v>
      </c>
      <c r="Y33" s="7">
        <v>11</v>
      </c>
      <c r="Z33" s="8">
        <v>44</v>
      </c>
      <c r="AA33" s="9">
        <v>2.5000000000000001E-2</v>
      </c>
      <c r="AB33" s="9">
        <v>0.03</v>
      </c>
      <c r="AC33" s="9">
        <v>0.03</v>
      </c>
      <c r="AD33" s="9">
        <v>1.4E-2</v>
      </c>
      <c r="AE33" s="9">
        <v>0.27</v>
      </c>
      <c r="AF33" s="9">
        <v>1.1000000000000001</v>
      </c>
      <c r="AG33" s="9">
        <v>0.21099999999999999</v>
      </c>
      <c r="AH33" s="9">
        <v>1.67</v>
      </c>
      <c r="AI33" s="10">
        <v>0</v>
      </c>
    </row>
    <row r="34" spans="1:38" x14ac:dyDescent="0.35">
      <c r="A34" s="7">
        <v>12</v>
      </c>
      <c r="B34" s="8">
        <v>48</v>
      </c>
      <c r="C34" s="9">
        <v>1.2999999999999999E-2</v>
      </c>
      <c r="D34" s="9">
        <v>0.13</v>
      </c>
      <c r="E34" s="9">
        <v>1.1000000000000001</v>
      </c>
      <c r="F34" s="9">
        <v>0.03</v>
      </c>
      <c r="G34" s="9">
        <v>0</v>
      </c>
      <c r="H34" s="9">
        <v>1.1000000000000001</v>
      </c>
      <c r="I34" s="9">
        <v>3.6999999999999998E-2</v>
      </c>
      <c r="J34" s="9">
        <v>0</v>
      </c>
      <c r="K34" s="10">
        <v>0</v>
      </c>
      <c r="M34" s="7">
        <v>12</v>
      </c>
      <c r="N34" s="8">
        <v>48</v>
      </c>
      <c r="O34" s="9">
        <v>2.1999999999999999E-2</v>
      </c>
      <c r="P34" s="9">
        <v>0.22</v>
      </c>
      <c r="Q34" s="9">
        <v>2.1</v>
      </c>
      <c r="R34" s="9">
        <v>2.5000000000000001E-2</v>
      </c>
      <c r="S34" s="9">
        <v>0.72</v>
      </c>
      <c r="T34" s="9">
        <v>0.4</v>
      </c>
      <c r="U34" s="9">
        <v>4.9000000000000002E-2</v>
      </c>
      <c r="V34" s="9">
        <v>0.94</v>
      </c>
      <c r="W34" s="10">
        <v>0.5</v>
      </c>
      <c r="Y34" s="7">
        <v>12</v>
      </c>
      <c r="Z34" s="8">
        <v>48</v>
      </c>
      <c r="AA34" s="9">
        <v>6.0000000000000001E-3</v>
      </c>
      <c r="AB34" s="9">
        <v>0</v>
      </c>
      <c r="AC34" s="9">
        <v>1.4</v>
      </c>
      <c r="AD34" s="9">
        <v>0.158</v>
      </c>
      <c r="AE34" s="9">
        <v>0.37</v>
      </c>
      <c r="AF34" s="9">
        <v>2.1</v>
      </c>
      <c r="AG34" s="9">
        <v>8.6999999999999994E-2</v>
      </c>
      <c r="AH34" s="9">
        <v>1.91</v>
      </c>
      <c r="AI34" s="10">
        <v>0.2</v>
      </c>
    </row>
    <row r="35" spans="1:38" x14ac:dyDescent="0.35">
      <c r="A35" s="7">
        <v>13</v>
      </c>
      <c r="B35" s="8">
        <v>52</v>
      </c>
      <c r="C35" s="9">
        <v>2.5999999999999999E-2</v>
      </c>
      <c r="D35" s="9">
        <v>0.9</v>
      </c>
      <c r="E35" s="9">
        <v>1</v>
      </c>
      <c r="F35" s="9">
        <v>2.7E-2</v>
      </c>
      <c r="G35" s="9">
        <v>0</v>
      </c>
      <c r="H35" s="9">
        <v>0.2</v>
      </c>
      <c r="I35" s="9">
        <v>5.3999999999999999E-2</v>
      </c>
      <c r="J35" s="9">
        <v>0.65</v>
      </c>
      <c r="K35" s="10">
        <v>0</v>
      </c>
      <c r="M35" s="7">
        <v>13</v>
      </c>
      <c r="N35" s="8">
        <v>52</v>
      </c>
      <c r="O35" s="9">
        <v>2.1999999999999999E-2</v>
      </c>
      <c r="P35" s="9">
        <v>0.01</v>
      </c>
      <c r="Q35" s="9">
        <v>3.7</v>
      </c>
      <c r="R35" s="9">
        <v>1.4999999999999999E-2</v>
      </c>
      <c r="S35" s="9">
        <v>0.17</v>
      </c>
      <c r="T35" s="9">
        <v>1.3</v>
      </c>
      <c r="U35" s="9">
        <v>9.1999999999999998E-2</v>
      </c>
      <c r="V35" s="9">
        <v>1.54</v>
      </c>
      <c r="W35" s="10">
        <v>0.5</v>
      </c>
      <c r="Y35" s="7">
        <v>13</v>
      </c>
      <c r="Z35" s="8">
        <v>52</v>
      </c>
      <c r="AA35" s="9">
        <v>1.4E-2</v>
      </c>
      <c r="AB35" s="9">
        <v>0</v>
      </c>
      <c r="AC35" s="9">
        <v>0.3</v>
      </c>
      <c r="AD35" s="9">
        <v>2.8000000000000001E-2</v>
      </c>
      <c r="AE35" s="9">
        <v>0.28999999999999998</v>
      </c>
      <c r="AF35" s="9">
        <v>4.7</v>
      </c>
      <c r="AG35" s="9">
        <v>2.5000000000000001E-2</v>
      </c>
      <c r="AH35" s="9">
        <v>0.11</v>
      </c>
      <c r="AI35" s="10">
        <v>0.4</v>
      </c>
    </row>
    <row r="36" spans="1:38" x14ac:dyDescent="0.35">
      <c r="A36" s="7">
        <v>14</v>
      </c>
      <c r="B36" s="8">
        <v>56</v>
      </c>
      <c r="C36" s="9">
        <v>0.03</v>
      </c>
      <c r="D36" s="9">
        <v>0.39</v>
      </c>
      <c r="E36" s="9">
        <v>0.8</v>
      </c>
      <c r="F36" s="9">
        <v>2.5000000000000001E-2</v>
      </c>
      <c r="G36" s="9">
        <v>0.23</v>
      </c>
      <c r="H36" s="9">
        <v>0.2</v>
      </c>
      <c r="I36" s="9">
        <v>0.125</v>
      </c>
      <c r="J36" s="9">
        <v>1.27</v>
      </c>
      <c r="K36" s="10">
        <v>0.1</v>
      </c>
      <c r="M36" s="7">
        <v>14</v>
      </c>
      <c r="N36" s="8">
        <v>56</v>
      </c>
      <c r="O36" s="9">
        <v>6.0000000000000001E-3</v>
      </c>
      <c r="P36" s="9">
        <v>0</v>
      </c>
      <c r="Q36" s="9">
        <v>2.2999999999999998</v>
      </c>
      <c r="R36" s="9">
        <v>3.7999999999999999E-2</v>
      </c>
      <c r="S36" s="9">
        <v>1.01</v>
      </c>
      <c r="T36" s="9">
        <v>0.7</v>
      </c>
      <c r="U36" s="9">
        <v>4.2999999999999997E-2</v>
      </c>
      <c r="V36" s="9">
        <v>0.94</v>
      </c>
      <c r="W36" s="10">
        <v>0.6</v>
      </c>
      <c r="Y36" s="7">
        <v>14</v>
      </c>
      <c r="Z36" s="8">
        <v>56</v>
      </c>
      <c r="AA36" s="9">
        <v>1.2E-2</v>
      </c>
      <c r="AB36" s="9">
        <v>0</v>
      </c>
      <c r="AC36" s="9">
        <v>2</v>
      </c>
      <c r="AD36" s="9">
        <v>9.9000000000000005E-2</v>
      </c>
      <c r="AE36" s="9">
        <v>0.69</v>
      </c>
      <c r="AF36" s="9">
        <v>1.3</v>
      </c>
      <c r="AG36" s="9">
        <v>3.1E-2</v>
      </c>
      <c r="AH36" s="9">
        <v>0.17</v>
      </c>
      <c r="AI36" s="10">
        <v>0.1</v>
      </c>
    </row>
    <row r="37" spans="1:38" x14ac:dyDescent="0.35">
      <c r="A37" s="15">
        <v>15</v>
      </c>
      <c r="B37" s="16">
        <v>60</v>
      </c>
      <c r="C37" s="17">
        <v>6.2E-2</v>
      </c>
      <c r="D37" s="17">
        <v>0.91</v>
      </c>
      <c r="E37" s="17">
        <v>0</v>
      </c>
      <c r="F37" s="25">
        <v>1.9E-2</v>
      </c>
      <c r="G37" s="17">
        <v>0.13</v>
      </c>
      <c r="H37" s="17">
        <v>0</v>
      </c>
      <c r="I37" s="17">
        <v>0.16400000000000001</v>
      </c>
      <c r="J37" s="17">
        <v>0.95</v>
      </c>
      <c r="K37" s="18">
        <v>1</v>
      </c>
      <c r="M37" s="15">
        <v>15</v>
      </c>
      <c r="N37" s="16">
        <v>60</v>
      </c>
      <c r="O37" s="17">
        <v>1.7000000000000001E-2</v>
      </c>
      <c r="P37" s="17">
        <v>0</v>
      </c>
      <c r="Q37" s="17">
        <v>1.3</v>
      </c>
      <c r="R37" s="25">
        <v>1.4999999999999999E-2</v>
      </c>
      <c r="S37" s="17">
        <v>0.23</v>
      </c>
      <c r="T37" s="17">
        <v>0.23</v>
      </c>
      <c r="U37" s="17">
        <v>0.186</v>
      </c>
      <c r="V37" s="17">
        <v>0.84</v>
      </c>
      <c r="W37" s="18">
        <v>1.76</v>
      </c>
      <c r="Y37" s="15">
        <v>15</v>
      </c>
      <c r="Z37" s="16">
        <v>60</v>
      </c>
      <c r="AA37" s="17">
        <v>7.0000000000000001E-3</v>
      </c>
      <c r="AB37" s="17">
        <v>0</v>
      </c>
      <c r="AC37" s="17">
        <v>1.2</v>
      </c>
      <c r="AD37" s="25">
        <v>1.7000000000000001E-2</v>
      </c>
      <c r="AE37" s="17">
        <v>0.19</v>
      </c>
      <c r="AF37" s="17">
        <v>1.6</v>
      </c>
      <c r="AG37" s="17">
        <v>0.06</v>
      </c>
      <c r="AH37" s="17">
        <v>0.13</v>
      </c>
      <c r="AI37" s="18">
        <v>0.1</v>
      </c>
    </row>
    <row r="38" spans="1:38" x14ac:dyDescent="0.35">
      <c r="A38" s="98" t="s">
        <v>16</v>
      </c>
      <c r="B38" s="99"/>
      <c r="C38" s="9"/>
      <c r="D38" s="9"/>
      <c r="E38" s="9"/>
      <c r="F38" s="9"/>
      <c r="G38" s="9"/>
      <c r="H38" s="9"/>
      <c r="I38" s="9"/>
      <c r="J38" s="9"/>
      <c r="K38" s="10"/>
      <c r="M38" s="98" t="s">
        <v>16</v>
      </c>
      <c r="N38" s="99"/>
      <c r="O38" s="9"/>
      <c r="P38" s="9"/>
      <c r="Q38" s="9"/>
      <c r="R38" s="9"/>
      <c r="S38" s="9"/>
      <c r="T38" s="9"/>
      <c r="U38" s="9"/>
      <c r="V38" s="9"/>
      <c r="W38" s="10"/>
      <c r="Y38" s="98" t="s">
        <v>16</v>
      </c>
      <c r="Z38" s="99"/>
      <c r="AA38" s="9"/>
      <c r="AB38" s="9"/>
      <c r="AC38" s="9"/>
      <c r="AD38" s="9"/>
      <c r="AE38" s="9"/>
      <c r="AF38" s="9"/>
      <c r="AG38" s="9"/>
      <c r="AH38" s="9"/>
      <c r="AI38" s="10"/>
    </row>
    <row r="39" spans="1:38" x14ac:dyDescent="0.35">
      <c r="A39" s="11"/>
      <c r="B39" s="25"/>
      <c r="C39" s="25"/>
      <c r="D39" s="25"/>
      <c r="E39" s="25"/>
      <c r="F39" s="78" t="s">
        <v>17</v>
      </c>
      <c r="G39" s="79"/>
      <c r="H39" s="93"/>
      <c r="I39" s="78" t="s">
        <v>18</v>
      </c>
      <c r="J39" s="79"/>
      <c r="K39" s="80"/>
      <c r="M39" s="11"/>
      <c r="N39" s="25"/>
      <c r="O39" s="25"/>
      <c r="P39" s="25"/>
      <c r="Q39" s="25"/>
      <c r="R39" s="78" t="s">
        <v>17</v>
      </c>
      <c r="S39" s="79"/>
      <c r="T39" s="93"/>
      <c r="U39" s="78" t="s">
        <v>18</v>
      </c>
      <c r="V39" s="79"/>
      <c r="W39" s="80"/>
      <c r="Y39" s="11"/>
      <c r="Z39" s="25"/>
      <c r="AA39" s="25"/>
      <c r="AB39" s="25"/>
      <c r="AC39" s="25"/>
      <c r="AD39" s="78" t="s">
        <v>17</v>
      </c>
      <c r="AE39" s="79"/>
      <c r="AF39" s="93"/>
      <c r="AG39" s="78" t="s">
        <v>18</v>
      </c>
      <c r="AH39" s="79"/>
      <c r="AI39" s="80"/>
    </row>
    <row r="40" spans="1:38" x14ac:dyDescent="0.35">
      <c r="A40" s="11"/>
      <c r="B40" s="25"/>
      <c r="C40" s="25"/>
      <c r="D40" s="25"/>
      <c r="E40" s="25"/>
      <c r="F40" s="81"/>
      <c r="G40" s="82"/>
      <c r="H40" s="83"/>
      <c r="I40" s="81"/>
      <c r="J40" s="82"/>
      <c r="K40" s="90"/>
      <c r="M40" s="11"/>
      <c r="N40" s="25"/>
      <c r="O40" s="25"/>
      <c r="P40" s="25"/>
      <c r="Q40" s="25"/>
      <c r="R40" s="81"/>
      <c r="S40" s="82"/>
      <c r="T40" s="83"/>
      <c r="U40" s="81"/>
      <c r="V40" s="82"/>
      <c r="W40" s="90"/>
      <c r="Y40" s="11"/>
      <c r="Z40" s="25"/>
      <c r="AA40" s="25"/>
      <c r="AB40" s="25"/>
      <c r="AC40" s="25"/>
      <c r="AD40" s="81"/>
      <c r="AE40" s="82"/>
      <c r="AF40" s="83"/>
      <c r="AG40" s="81"/>
      <c r="AH40" s="82"/>
      <c r="AI40" s="90"/>
    </row>
    <row r="41" spans="1:38" x14ac:dyDescent="0.35">
      <c r="A41" s="11"/>
      <c r="B41" s="25"/>
      <c r="C41" s="25"/>
      <c r="D41" s="25"/>
      <c r="E41" s="25"/>
      <c r="F41" s="84"/>
      <c r="G41" s="85"/>
      <c r="H41" s="86"/>
      <c r="I41" s="84"/>
      <c r="J41" s="85"/>
      <c r="K41" s="91"/>
      <c r="M41" s="11"/>
      <c r="N41" s="25"/>
      <c r="O41" s="25"/>
      <c r="P41" s="25"/>
      <c r="Q41" s="25"/>
      <c r="R41" s="84"/>
      <c r="S41" s="85"/>
      <c r="T41" s="86"/>
      <c r="U41" s="84"/>
      <c r="V41" s="85"/>
      <c r="W41" s="91"/>
      <c r="Y41" s="11"/>
      <c r="Z41" s="25"/>
      <c r="AA41" s="25"/>
      <c r="AB41" s="25"/>
      <c r="AC41" s="25"/>
      <c r="AD41" s="84"/>
      <c r="AE41" s="85"/>
      <c r="AF41" s="86"/>
      <c r="AG41" s="84"/>
      <c r="AH41" s="85"/>
      <c r="AI41" s="91"/>
    </row>
    <row r="42" spans="1:38" x14ac:dyDescent="0.35">
      <c r="A42" s="11"/>
      <c r="B42" s="25"/>
      <c r="C42" s="25"/>
      <c r="D42" s="25"/>
      <c r="E42" s="25"/>
      <c r="F42" s="87"/>
      <c r="G42" s="88"/>
      <c r="H42" s="89"/>
      <c r="I42" s="87"/>
      <c r="J42" s="88"/>
      <c r="K42" s="92"/>
      <c r="M42" s="11"/>
      <c r="N42" s="25"/>
      <c r="O42" s="25"/>
      <c r="P42" s="25"/>
      <c r="Q42" s="25"/>
      <c r="R42" s="87"/>
      <c r="S42" s="88"/>
      <c r="T42" s="89"/>
      <c r="U42" s="87"/>
      <c r="V42" s="88"/>
      <c r="W42" s="92"/>
      <c r="Y42" s="11"/>
      <c r="Z42" s="25"/>
      <c r="AA42" s="25"/>
      <c r="AB42" s="25"/>
      <c r="AC42" s="25"/>
      <c r="AD42" s="87"/>
      <c r="AE42" s="88"/>
      <c r="AF42" s="89"/>
      <c r="AG42" s="87"/>
      <c r="AH42" s="88"/>
      <c r="AI42" s="92"/>
    </row>
    <row r="43" spans="1:38" ht="15" thickBot="1" x14ac:dyDescent="0.4">
      <c r="A43" s="19"/>
      <c r="B43" s="20"/>
      <c r="C43" s="20"/>
      <c r="D43" s="20"/>
      <c r="E43" s="20"/>
      <c r="F43" s="74"/>
      <c r="G43" s="75"/>
      <c r="H43" s="77"/>
      <c r="I43" s="74" t="s">
        <v>19</v>
      </c>
      <c r="J43" s="75"/>
      <c r="K43" s="76"/>
      <c r="M43" s="19"/>
      <c r="N43" s="20"/>
      <c r="O43" s="20"/>
      <c r="P43" s="20"/>
      <c r="Q43" s="20"/>
      <c r="R43" s="74"/>
      <c r="S43" s="75"/>
      <c r="T43" s="77"/>
      <c r="U43" s="74" t="s">
        <v>19</v>
      </c>
      <c r="V43" s="75"/>
      <c r="W43" s="76"/>
      <c r="Y43" s="19"/>
      <c r="Z43" s="20"/>
      <c r="AA43" s="20"/>
      <c r="AB43" s="20"/>
      <c r="AC43" s="20"/>
      <c r="AD43" s="74"/>
      <c r="AE43" s="75"/>
      <c r="AF43" s="77"/>
      <c r="AG43" s="74" t="s">
        <v>19</v>
      </c>
      <c r="AH43" s="75"/>
      <c r="AI43" s="76"/>
    </row>
    <row r="45" spans="1:38" x14ac:dyDescent="0.35">
      <c r="K45" s="21"/>
    </row>
    <row r="46" spans="1:38" ht="15" thickBot="1" x14ac:dyDescent="0.4"/>
    <row r="47" spans="1:38" ht="16" thickBot="1" x14ac:dyDescent="0.4">
      <c r="D47" s="114" t="s">
        <v>0</v>
      </c>
      <c r="E47" s="115"/>
      <c r="F47" s="115"/>
      <c r="G47" s="115"/>
      <c r="H47" s="115"/>
      <c r="I47" s="115"/>
      <c r="J47" s="115"/>
      <c r="K47" s="115"/>
      <c r="L47" s="115"/>
      <c r="M47" s="115"/>
      <c r="N47" s="116"/>
      <c r="P47" s="114" t="s">
        <v>0</v>
      </c>
      <c r="Q47" s="115"/>
      <c r="R47" s="115"/>
      <c r="S47" s="115"/>
      <c r="T47" s="115"/>
      <c r="U47" s="115"/>
      <c r="V47" s="115"/>
      <c r="W47" s="115"/>
      <c r="X47" s="115"/>
      <c r="Y47" s="115"/>
      <c r="Z47" s="116"/>
      <c r="AB47" s="114" t="s">
        <v>0</v>
      </c>
      <c r="AC47" s="115"/>
      <c r="AD47" s="115"/>
      <c r="AE47" s="115"/>
      <c r="AF47" s="115"/>
      <c r="AG47" s="115"/>
      <c r="AH47" s="115"/>
      <c r="AI47" s="115"/>
      <c r="AJ47" s="115"/>
      <c r="AK47" s="115"/>
      <c r="AL47" s="116"/>
    </row>
    <row r="48" spans="1:38" x14ac:dyDescent="0.35">
      <c r="D48" s="22"/>
      <c r="E48" s="23"/>
      <c r="F48" s="23"/>
      <c r="G48" s="23"/>
      <c r="H48" s="23"/>
      <c r="I48" s="23"/>
      <c r="J48" s="23"/>
      <c r="K48" s="23"/>
      <c r="L48" s="23"/>
      <c r="M48" s="23"/>
      <c r="N48" s="24"/>
      <c r="P48" s="1"/>
      <c r="Z48" s="2"/>
      <c r="AB48" s="1"/>
      <c r="AL48" s="2"/>
    </row>
    <row r="49" spans="4:38" x14ac:dyDescent="0.35">
      <c r="D49" s="105" t="s">
        <v>1</v>
      </c>
      <c r="E49" s="106"/>
      <c r="F49" s="117">
        <v>45621</v>
      </c>
      <c r="G49" s="118"/>
      <c r="H49" s="119"/>
      <c r="I49" s="21"/>
      <c r="J49" s="21"/>
      <c r="K49" s="102" t="s">
        <v>4</v>
      </c>
      <c r="L49" s="102"/>
      <c r="M49" s="103">
        <v>125</v>
      </c>
      <c r="N49" s="104"/>
      <c r="O49" s="21"/>
      <c r="P49" s="105" t="s">
        <v>1</v>
      </c>
      <c r="Q49" s="106"/>
      <c r="R49" s="117">
        <v>45621</v>
      </c>
      <c r="S49" s="118"/>
      <c r="T49" s="119"/>
      <c r="U49" s="21"/>
      <c r="V49" s="21"/>
      <c r="W49" s="102" t="s">
        <v>4</v>
      </c>
      <c r="X49" s="102"/>
      <c r="Y49" s="103">
        <v>125</v>
      </c>
      <c r="Z49" s="104"/>
      <c r="AA49" s="21"/>
      <c r="AB49" s="105" t="s">
        <v>1</v>
      </c>
      <c r="AC49" s="106"/>
      <c r="AD49" s="117">
        <v>45621</v>
      </c>
      <c r="AE49" s="118"/>
      <c r="AF49" s="119"/>
      <c r="AG49" s="21"/>
      <c r="AH49" s="21"/>
      <c r="AI49" s="102" t="s">
        <v>4</v>
      </c>
      <c r="AJ49" s="102"/>
      <c r="AK49" s="103">
        <v>125</v>
      </c>
      <c r="AL49" s="104"/>
    </row>
    <row r="50" spans="4:38" x14ac:dyDescent="0.35">
      <c r="D50" s="105" t="s">
        <v>2</v>
      </c>
      <c r="E50" s="106"/>
      <c r="F50" s="107" t="s">
        <v>21</v>
      </c>
      <c r="G50" s="108"/>
      <c r="H50" s="109"/>
      <c r="I50" s="21"/>
      <c r="J50" s="21"/>
      <c r="K50" s="102" t="s">
        <v>5</v>
      </c>
      <c r="L50" s="102"/>
      <c r="M50" s="103"/>
      <c r="N50" s="104"/>
      <c r="O50" s="21"/>
      <c r="P50" s="105" t="s">
        <v>2</v>
      </c>
      <c r="Q50" s="106"/>
      <c r="R50" s="107" t="s">
        <v>21</v>
      </c>
      <c r="S50" s="108"/>
      <c r="T50" s="109"/>
      <c r="U50" s="21"/>
      <c r="V50" s="21"/>
      <c r="W50" s="102" t="s">
        <v>5</v>
      </c>
      <c r="X50" s="102"/>
      <c r="Y50" s="103"/>
      <c r="Z50" s="104"/>
      <c r="AA50" s="21"/>
      <c r="AB50" s="105" t="s">
        <v>2</v>
      </c>
      <c r="AC50" s="106"/>
      <c r="AD50" s="107" t="s">
        <v>21</v>
      </c>
      <c r="AE50" s="108"/>
      <c r="AF50" s="109"/>
      <c r="AG50" s="21"/>
      <c r="AH50" s="21"/>
      <c r="AI50" s="102" t="s">
        <v>5</v>
      </c>
      <c r="AJ50" s="102"/>
      <c r="AK50" s="103"/>
      <c r="AL50" s="104"/>
    </row>
    <row r="51" spans="4:38" x14ac:dyDescent="0.35">
      <c r="D51" s="105" t="s">
        <v>3</v>
      </c>
      <c r="E51" s="106"/>
      <c r="F51" s="107">
        <v>1</v>
      </c>
      <c r="G51" s="108"/>
      <c r="H51" s="109"/>
      <c r="I51" s="21"/>
      <c r="J51" s="21"/>
      <c r="K51" s="110" t="s">
        <v>20</v>
      </c>
      <c r="L51" s="111"/>
      <c r="M51" s="112">
        <v>0.5</v>
      </c>
      <c r="N51" s="113"/>
      <c r="O51" s="21"/>
      <c r="P51" s="105" t="s">
        <v>3</v>
      </c>
      <c r="Q51" s="106"/>
      <c r="R51" s="107">
        <v>1</v>
      </c>
      <c r="S51" s="108"/>
      <c r="T51" s="109"/>
      <c r="U51" s="21"/>
      <c r="V51" s="21"/>
      <c r="W51" s="110" t="s">
        <v>20</v>
      </c>
      <c r="X51" s="111"/>
      <c r="Y51" s="112">
        <v>1</v>
      </c>
      <c r="Z51" s="113"/>
      <c r="AA51" s="21"/>
      <c r="AB51" s="105" t="s">
        <v>3</v>
      </c>
      <c r="AC51" s="106"/>
      <c r="AD51" s="107">
        <v>1</v>
      </c>
      <c r="AE51" s="108"/>
      <c r="AF51" s="109"/>
      <c r="AG51" s="21"/>
      <c r="AH51" s="21"/>
      <c r="AI51" s="110" t="s">
        <v>20</v>
      </c>
      <c r="AJ51" s="111"/>
      <c r="AK51" s="112" t="s">
        <v>22</v>
      </c>
      <c r="AL51" s="113"/>
    </row>
    <row r="52" spans="4:38" x14ac:dyDescent="0.35">
      <c r="D52" s="1"/>
      <c r="N52" s="2"/>
      <c r="P52" s="1"/>
      <c r="Z52" s="2"/>
      <c r="AB52" s="1"/>
      <c r="AL52" s="2"/>
    </row>
    <row r="53" spans="4:38" x14ac:dyDescent="0.35">
      <c r="D53" s="1"/>
      <c r="N53" s="2"/>
      <c r="P53" s="1"/>
      <c r="Z53" s="2"/>
      <c r="AB53" s="1"/>
      <c r="AL53" s="2"/>
    </row>
    <row r="54" spans="4:38" x14ac:dyDescent="0.35">
      <c r="D54" s="1"/>
      <c r="N54" s="2"/>
      <c r="P54" s="1"/>
      <c r="Z54" s="2"/>
      <c r="AB54" s="1"/>
      <c r="AL54" s="2"/>
    </row>
    <row r="55" spans="4:38" x14ac:dyDescent="0.35">
      <c r="D55" s="1"/>
      <c r="N55" s="2"/>
      <c r="P55" s="1"/>
      <c r="Z55" s="2"/>
      <c r="AB55" s="1"/>
      <c r="AL55" s="2"/>
    </row>
    <row r="56" spans="4:38" x14ac:dyDescent="0.35">
      <c r="D56" s="1"/>
      <c r="N56" s="2"/>
      <c r="P56" s="1"/>
      <c r="Z56" s="2"/>
      <c r="AB56" s="1"/>
      <c r="AL56" s="2"/>
    </row>
    <row r="57" spans="4:38" x14ac:dyDescent="0.35">
      <c r="D57" s="1"/>
      <c r="N57" s="2"/>
      <c r="P57" s="1"/>
      <c r="Z57" s="2"/>
      <c r="AB57" s="1"/>
      <c r="AL57" s="2"/>
    </row>
    <row r="58" spans="4:38" x14ac:dyDescent="0.35">
      <c r="D58" s="1"/>
      <c r="N58" s="2"/>
      <c r="P58" s="1"/>
      <c r="Z58" s="2"/>
      <c r="AB58" s="1"/>
      <c r="AL58" s="2"/>
    </row>
    <row r="59" spans="4:38" x14ac:dyDescent="0.35">
      <c r="D59" s="1"/>
      <c r="N59" s="2"/>
      <c r="P59" s="1"/>
      <c r="Z59" s="2"/>
      <c r="AB59" s="1"/>
      <c r="AL59" s="2"/>
    </row>
    <row r="60" spans="4:38" x14ac:dyDescent="0.35">
      <c r="D60" s="1"/>
      <c r="N60" s="2"/>
      <c r="P60" s="1"/>
      <c r="Z60" s="2"/>
      <c r="AB60" s="1"/>
      <c r="AL60" s="2"/>
    </row>
    <row r="61" spans="4:38" x14ac:dyDescent="0.35">
      <c r="D61" s="1"/>
      <c r="N61" s="2"/>
      <c r="P61" s="1"/>
      <c r="Z61" s="2"/>
      <c r="AB61" s="1"/>
      <c r="AL61" s="2"/>
    </row>
    <row r="62" spans="4:38" x14ac:dyDescent="0.35">
      <c r="D62" s="1"/>
      <c r="N62" s="2"/>
      <c r="P62" s="1"/>
      <c r="Z62" s="2"/>
      <c r="AB62" s="1"/>
      <c r="AL62" s="2"/>
    </row>
    <row r="63" spans="4:38" x14ac:dyDescent="0.35">
      <c r="D63" s="1"/>
      <c r="N63" s="2"/>
      <c r="P63" s="1"/>
      <c r="Z63" s="2"/>
      <c r="AB63" s="1"/>
      <c r="AL63" s="2"/>
    </row>
    <row r="64" spans="4:38" x14ac:dyDescent="0.35">
      <c r="D64" s="100"/>
      <c r="E64" s="85"/>
      <c r="F64" s="25"/>
      <c r="G64" s="25"/>
      <c r="H64" s="25"/>
      <c r="I64" s="25"/>
      <c r="J64" s="25"/>
      <c r="K64" s="25"/>
      <c r="L64" s="25"/>
      <c r="M64" s="25"/>
      <c r="N64" s="3"/>
      <c r="P64" s="100"/>
      <c r="Q64" s="85"/>
      <c r="R64" s="25"/>
      <c r="S64" s="25"/>
      <c r="T64" s="25"/>
      <c r="U64" s="25"/>
      <c r="V64" s="25"/>
      <c r="W64" s="25"/>
      <c r="X64" s="25"/>
      <c r="Y64" s="25"/>
      <c r="Z64" s="3"/>
      <c r="AB64" s="100"/>
      <c r="AC64" s="85"/>
      <c r="AD64" s="25"/>
      <c r="AE64" s="25"/>
      <c r="AF64" s="25"/>
      <c r="AG64" s="25"/>
      <c r="AH64" s="25"/>
      <c r="AI64" s="25"/>
      <c r="AJ64" s="25"/>
      <c r="AK64" s="25"/>
      <c r="AL64" s="3"/>
    </row>
    <row r="65" spans="4:38" x14ac:dyDescent="0.35">
      <c r="D65" s="11"/>
      <c r="E65" s="25"/>
      <c r="F65" s="25"/>
      <c r="G65" s="25"/>
      <c r="H65" s="25"/>
      <c r="I65" s="25"/>
      <c r="J65" s="25"/>
      <c r="K65" s="25"/>
      <c r="L65" s="25"/>
      <c r="M65" s="25"/>
      <c r="N65" s="3"/>
      <c r="P65" s="11"/>
      <c r="Q65" s="25"/>
      <c r="R65" s="25"/>
      <c r="S65" s="25"/>
      <c r="T65" s="25"/>
      <c r="U65" s="25"/>
      <c r="V65" s="25"/>
      <c r="W65" s="25"/>
      <c r="X65" s="25"/>
      <c r="Y65" s="25"/>
      <c r="Z65" s="3"/>
      <c r="AB65" s="11"/>
      <c r="AC65" s="25"/>
      <c r="AD65" s="25"/>
      <c r="AE65" s="25"/>
      <c r="AF65" s="25"/>
      <c r="AG65" s="25"/>
      <c r="AH65" s="25"/>
      <c r="AI65" s="25"/>
      <c r="AJ65" s="25"/>
      <c r="AK65" s="25"/>
      <c r="AL65" s="3"/>
    </row>
    <row r="66" spans="4:38" x14ac:dyDescent="0.35">
      <c r="D66" s="101" t="s">
        <v>6</v>
      </c>
      <c r="E66" s="97"/>
      <c r="F66" s="25"/>
      <c r="G66" s="25"/>
      <c r="H66" s="25"/>
      <c r="I66" s="25"/>
      <c r="J66" s="25"/>
      <c r="K66" s="25"/>
      <c r="L66" s="25"/>
      <c r="M66" s="25"/>
      <c r="N66" s="3"/>
      <c r="P66" s="101" t="s">
        <v>6</v>
      </c>
      <c r="Q66" s="97"/>
      <c r="R66" s="25"/>
      <c r="S66" s="25"/>
      <c r="T66" s="25"/>
      <c r="U66" s="25"/>
      <c r="V66" s="25"/>
      <c r="W66" s="25"/>
      <c r="X66" s="25"/>
      <c r="Y66" s="25"/>
      <c r="Z66" s="3"/>
      <c r="AB66" s="101" t="s">
        <v>6</v>
      </c>
      <c r="AC66" s="97"/>
      <c r="AD66" s="25"/>
      <c r="AE66" s="25"/>
      <c r="AF66" s="25"/>
      <c r="AG66" s="25"/>
      <c r="AH66" s="25"/>
      <c r="AI66" s="25"/>
      <c r="AJ66" s="25"/>
      <c r="AK66" s="25"/>
      <c r="AL66" s="3"/>
    </row>
    <row r="67" spans="4:38" x14ac:dyDescent="0.35">
      <c r="D67" s="12" t="s">
        <v>7</v>
      </c>
      <c r="E67" s="4" t="s">
        <v>8</v>
      </c>
      <c r="F67" s="94" t="s">
        <v>9</v>
      </c>
      <c r="G67" s="95"/>
      <c r="H67" s="97"/>
      <c r="I67" s="94" t="s">
        <v>10</v>
      </c>
      <c r="J67" s="95"/>
      <c r="K67" s="97"/>
      <c r="L67" s="94" t="s">
        <v>11</v>
      </c>
      <c r="M67" s="95"/>
      <c r="N67" s="96"/>
      <c r="P67" s="12" t="s">
        <v>7</v>
      </c>
      <c r="Q67" s="4" t="s">
        <v>8</v>
      </c>
      <c r="R67" s="94" t="s">
        <v>9</v>
      </c>
      <c r="S67" s="95"/>
      <c r="T67" s="97"/>
      <c r="U67" s="94" t="s">
        <v>10</v>
      </c>
      <c r="V67" s="95"/>
      <c r="W67" s="97"/>
      <c r="X67" s="94" t="s">
        <v>11</v>
      </c>
      <c r="Y67" s="95"/>
      <c r="Z67" s="96"/>
      <c r="AB67" s="12" t="s">
        <v>7</v>
      </c>
      <c r="AC67" s="4" t="s">
        <v>8</v>
      </c>
      <c r="AD67" s="94" t="s">
        <v>9</v>
      </c>
      <c r="AE67" s="95"/>
      <c r="AF67" s="97"/>
      <c r="AG67" s="94" t="s">
        <v>10</v>
      </c>
      <c r="AH67" s="95"/>
      <c r="AI67" s="97"/>
      <c r="AJ67" s="94" t="s">
        <v>11</v>
      </c>
      <c r="AK67" s="95"/>
      <c r="AL67" s="96"/>
    </row>
    <row r="68" spans="4:38" x14ac:dyDescent="0.35">
      <c r="D68" s="13"/>
      <c r="E68" s="14" t="s">
        <v>12</v>
      </c>
      <c r="F68" s="5" t="s">
        <v>13</v>
      </c>
      <c r="G68" s="5" t="s">
        <v>14</v>
      </c>
      <c r="H68" s="5" t="s">
        <v>15</v>
      </c>
      <c r="I68" s="5" t="s">
        <v>13</v>
      </c>
      <c r="J68" s="5" t="s">
        <v>14</v>
      </c>
      <c r="K68" s="5" t="s">
        <v>15</v>
      </c>
      <c r="L68" s="5" t="s">
        <v>13</v>
      </c>
      <c r="M68" s="5" t="s">
        <v>14</v>
      </c>
      <c r="N68" s="6" t="s">
        <v>15</v>
      </c>
      <c r="P68" s="13"/>
      <c r="Q68" s="14" t="s">
        <v>12</v>
      </c>
      <c r="R68" s="5" t="s">
        <v>13</v>
      </c>
      <c r="S68" s="5" t="s">
        <v>14</v>
      </c>
      <c r="T68" s="5" t="s">
        <v>15</v>
      </c>
      <c r="U68" s="5" t="s">
        <v>13</v>
      </c>
      <c r="V68" s="5" t="s">
        <v>14</v>
      </c>
      <c r="W68" s="5" t="s">
        <v>15</v>
      </c>
      <c r="X68" s="5" t="s">
        <v>13</v>
      </c>
      <c r="Y68" s="5" t="s">
        <v>14</v>
      </c>
      <c r="Z68" s="6" t="s">
        <v>15</v>
      </c>
      <c r="AB68" s="13"/>
      <c r="AC68" s="14" t="s">
        <v>12</v>
      </c>
      <c r="AD68" s="5" t="s">
        <v>13</v>
      </c>
      <c r="AE68" s="5" t="s">
        <v>14</v>
      </c>
      <c r="AF68" s="5" t="s">
        <v>15</v>
      </c>
      <c r="AG68" s="5" t="s">
        <v>13</v>
      </c>
      <c r="AH68" s="5" t="s">
        <v>14</v>
      </c>
      <c r="AI68" s="5" t="s">
        <v>15</v>
      </c>
      <c r="AJ68" s="5" t="s">
        <v>13</v>
      </c>
      <c r="AK68" s="5" t="s">
        <v>14</v>
      </c>
      <c r="AL68" s="6" t="s">
        <v>15</v>
      </c>
    </row>
    <row r="69" spans="4:38" x14ac:dyDescent="0.35">
      <c r="D69" s="7">
        <v>1</v>
      </c>
      <c r="E69" s="8">
        <v>4</v>
      </c>
      <c r="F69" s="9">
        <v>9.0999999999999998E-2</v>
      </c>
      <c r="G69" s="9">
        <v>0.39</v>
      </c>
      <c r="H69" s="9">
        <f>E23*1000</f>
        <v>2900</v>
      </c>
      <c r="I69" s="9">
        <v>1.9E-2</v>
      </c>
      <c r="J69" s="9">
        <v>0.31</v>
      </c>
      <c r="K69" s="9">
        <f>H23*1000</f>
        <v>1500</v>
      </c>
      <c r="L69" s="9">
        <v>0.247</v>
      </c>
      <c r="M69" s="9">
        <v>1.49</v>
      </c>
      <c r="N69" s="10">
        <f>K23*1000</f>
        <v>100</v>
      </c>
      <c r="P69" s="7">
        <v>1</v>
      </c>
      <c r="Q69" s="8">
        <v>4</v>
      </c>
      <c r="R69" s="9">
        <v>0.02</v>
      </c>
      <c r="S69" s="9">
        <v>0</v>
      </c>
      <c r="T69" s="9">
        <f>Q23*1000</f>
        <v>2800</v>
      </c>
      <c r="U69" s="9">
        <v>4.7E-2</v>
      </c>
      <c r="V69" s="9">
        <v>0.59</v>
      </c>
      <c r="W69" s="9">
        <f>T23*1000</f>
        <v>1800</v>
      </c>
      <c r="X69" s="9">
        <v>0.106</v>
      </c>
      <c r="Y69" s="9">
        <v>0.55000000000000004</v>
      </c>
      <c r="Z69" s="10">
        <f>W23*1000</f>
        <v>500</v>
      </c>
      <c r="AB69" s="7">
        <v>1</v>
      </c>
      <c r="AC69" s="8">
        <v>4</v>
      </c>
      <c r="AD69" s="9">
        <v>0.02</v>
      </c>
      <c r="AE69" s="9">
        <v>0.9</v>
      </c>
      <c r="AF69" s="9">
        <f>AC23*1000</f>
        <v>2400</v>
      </c>
      <c r="AG69" s="9">
        <v>9.2999999999999999E-2</v>
      </c>
      <c r="AH69" s="9">
        <v>3.95</v>
      </c>
      <c r="AI69" s="9">
        <f>AF23*1000</f>
        <v>2000</v>
      </c>
      <c r="AJ69" s="9">
        <v>3.1E-2</v>
      </c>
      <c r="AK69" s="9">
        <v>0.95</v>
      </c>
      <c r="AL69" s="10">
        <f>AI23*1000</f>
        <v>1600</v>
      </c>
    </row>
    <row r="70" spans="4:38" x14ac:dyDescent="0.35">
      <c r="D70" s="7">
        <v>2</v>
      </c>
      <c r="E70" s="8">
        <v>8</v>
      </c>
      <c r="F70" s="9">
        <v>4.3999999999999997E-2</v>
      </c>
      <c r="G70" s="9">
        <v>0.65</v>
      </c>
      <c r="H70" s="9">
        <f t="shared" ref="H70:H83" si="0">E24*1000</f>
        <v>3500</v>
      </c>
      <c r="I70" s="9">
        <v>0.02</v>
      </c>
      <c r="J70" s="9">
        <v>0</v>
      </c>
      <c r="K70" s="9">
        <f t="shared" ref="K70:K83" si="1">H24*1000</f>
        <v>1100</v>
      </c>
      <c r="L70" s="9">
        <v>5.3999999999999999E-2</v>
      </c>
      <c r="M70" s="9">
        <v>0.17</v>
      </c>
      <c r="N70" s="10">
        <f t="shared" ref="N70:N83" si="2">K24*1000</f>
        <v>1700</v>
      </c>
      <c r="P70" s="7">
        <v>2</v>
      </c>
      <c r="Q70" s="8">
        <v>8</v>
      </c>
      <c r="R70" s="9">
        <v>0.16</v>
      </c>
      <c r="S70" s="9">
        <v>0</v>
      </c>
      <c r="T70" s="9">
        <f t="shared" ref="T70:T83" si="3">Q24*1000</f>
        <v>4100</v>
      </c>
      <c r="U70" s="9">
        <v>3.5000000000000003E-2</v>
      </c>
      <c r="V70" s="9">
        <v>0.74</v>
      </c>
      <c r="W70" s="9">
        <f t="shared" ref="W70:W82" si="4">T24*1000</f>
        <v>1500</v>
      </c>
      <c r="X70" s="9">
        <v>4.7E-2</v>
      </c>
      <c r="Y70" s="9">
        <v>0.19</v>
      </c>
      <c r="Z70" s="10">
        <f t="shared" ref="Z70:Z83" si="5">W24*1000</f>
        <v>500</v>
      </c>
      <c r="AB70" s="7">
        <v>2</v>
      </c>
      <c r="AC70" s="8">
        <v>8</v>
      </c>
      <c r="AD70" s="9">
        <v>5.0000000000000001E-3</v>
      </c>
      <c r="AE70" s="9">
        <v>0.13</v>
      </c>
      <c r="AF70" s="9">
        <f t="shared" ref="AF70:AF83" si="6">AC24*1000</f>
        <v>3100</v>
      </c>
      <c r="AG70" s="9">
        <v>4.3999999999999997E-2</v>
      </c>
      <c r="AH70" s="9">
        <v>0.22</v>
      </c>
      <c r="AI70" s="9">
        <f t="shared" ref="AI70:AI83" si="7">AF24*1000</f>
        <v>2220</v>
      </c>
      <c r="AJ70" s="9">
        <v>5.8000000000000003E-2</v>
      </c>
      <c r="AK70" s="9">
        <v>1.33</v>
      </c>
      <c r="AL70" s="10">
        <f t="shared" ref="AL70:AL83" si="8">AI24*1000</f>
        <v>1000</v>
      </c>
    </row>
    <row r="71" spans="4:38" x14ac:dyDescent="0.35">
      <c r="D71" s="7">
        <v>3</v>
      </c>
      <c r="E71" s="8">
        <v>12</v>
      </c>
      <c r="F71" s="9">
        <v>3.7999999999999999E-2</v>
      </c>
      <c r="G71" s="9">
        <v>0</v>
      </c>
      <c r="H71" s="9">
        <f t="shared" si="0"/>
        <v>4000</v>
      </c>
      <c r="I71" s="9">
        <v>7.0000000000000001E-3</v>
      </c>
      <c r="J71" s="9">
        <v>0</v>
      </c>
      <c r="K71" s="9">
        <f t="shared" si="1"/>
        <v>1000</v>
      </c>
      <c r="L71" s="9">
        <v>0.24099999999999999</v>
      </c>
      <c r="M71" s="9">
        <v>0.99</v>
      </c>
      <c r="N71" s="10">
        <f t="shared" si="2"/>
        <v>700</v>
      </c>
      <c r="P71" s="7">
        <v>3</v>
      </c>
      <c r="Q71" s="8">
        <v>12</v>
      </c>
      <c r="R71" s="9">
        <v>1.7999999999999999E-2</v>
      </c>
      <c r="S71" s="9">
        <v>0</v>
      </c>
      <c r="T71" s="9">
        <f t="shared" si="3"/>
        <v>5900</v>
      </c>
      <c r="U71" s="9">
        <v>2.5000000000000001E-2</v>
      </c>
      <c r="V71" s="9">
        <v>0.09</v>
      </c>
      <c r="W71" s="9">
        <f t="shared" si="4"/>
        <v>1000</v>
      </c>
      <c r="X71" s="9">
        <v>6.4000000000000001E-2</v>
      </c>
      <c r="Y71" s="9">
        <v>0.09</v>
      </c>
      <c r="Z71" s="10">
        <f t="shared" si="5"/>
        <v>400</v>
      </c>
      <c r="AB71" s="7">
        <v>3</v>
      </c>
      <c r="AC71" s="8">
        <v>12</v>
      </c>
      <c r="AD71" s="9">
        <v>1.9E-2</v>
      </c>
      <c r="AE71" s="9">
        <v>0.05</v>
      </c>
      <c r="AF71" s="9">
        <f t="shared" si="6"/>
        <v>3000</v>
      </c>
      <c r="AG71" s="9">
        <v>3.2000000000000001E-2</v>
      </c>
      <c r="AH71" s="9">
        <v>0.19</v>
      </c>
      <c r="AI71" s="9">
        <f t="shared" si="7"/>
        <v>1700</v>
      </c>
      <c r="AJ71" s="9">
        <v>3.9E-2</v>
      </c>
      <c r="AK71" s="9">
        <v>0.99</v>
      </c>
      <c r="AL71" s="10">
        <f t="shared" si="8"/>
        <v>700</v>
      </c>
    </row>
    <row r="72" spans="4:38" x14ac:dyDescent="0.35">
      <c r="D72" s="7">
        <v>4</v>
      </c>
      <c r="E72" s="8">
        <v>16</v>
      </c>
      <c r="F72" s="9">
        <v>3.6999999999999998E-2</v>
      </c>
      <c r="G72" s="9">
        <v>0.37</v>
      </c>
      <c r="H72" s="9">
        <f t="shared" si="0"/>
        <v>4900</v>
      </c>
      <c r="I72" s="9">
        <v>1.6E-2</v>
      </c>
      <c r="J72" s="9">
        <v>0</v>
      </c>
      <c r="K72" s="9">
        <f t="shared" si="1"/>
        <v>200</v>
      </c>
      <c r="L72" s="9">
        <v>0.128</v>
      </c>
      <c r="M72" s="9">
        <v>0.3</v>
      </c>
      <c r="N72" s="10">
        <f t="shared" si="2"/>
        <v>800</v>
      </c>
      <c r="P72" s="7">
        <v>4</v>
      </c>
      <c r="Q72" s="8">
        <v>16</v>
      </c>
      <c r="R72" s="9">
        <v>1.7999999999999999E-2</v>
      </c>
      <c r="S72" s="9">
        <v>0</v>
      </c>
      <c r="T72" s="9">
        <f t="shared" si="3"/>
        <v>8100</v>
      </c>
      <c r="U72" s="9">
        <v>1.7000000000000001E-2</v>
      </c>
      <c r="V72" s="9">
        <v>0.13</v>
      </c>
      <c r="W72" s="9">
        <f t="shared" si="4"/>
        <v>1700</v>
      </c>
      <c r="X72" s="9">
        <v>2.7E-2</v>
      </c>
      <c r="Y72" s="9">
        <v>1.17</v>
      </c>
      <c r="Z72" s="10">
        <f t="shared" si="5"/>
        <v>700</v>
      </c>
      <c r="AB72" s="7">
        <v>4</v>
      </c>
      <c r="AC72" s="8">
        <v>16</v>
      </c>
      <c r="AD72" s="9">
        <v>1.9E-2</v>
      </c>
      <c r="AE72" s="9">
        <v>0</v>
      </c>
      <c r="AF72" s="9">
        <f t="shared" si="6"/>
        <v>1900</v>
      </c>
      <c r="AG72" s="9">
        <v>2.5999999999999999E-2</v>
      </c>
      <c r="AH72" s="9">
        <v>0.09</v>
      </c>
      <c r="AI72" s="9">
        <f t="shared" si="7"/>
        <v>3000</v>
      </c>
      <c r="AJ72" s="9">
        <v>2.9000000000000001E-2</v>
      </c>
      <c r="AK72" s="9">
        <v>0.33</v>
      </c>
      <c r="AL72" s="10">
        <f t="shared" si="8"/>
        <v>800</v>
      </c>
    </row>
    <row r="73" spans="4:38" x14ac:dyDescent="0.35">
      <c r="D73" s="7">
        <v>5</v>
      </c>
      <c r="E73" s="8">
        <v>20</v>
      </c>
      <c r="F73" s="9">
        <v>4.7E-2</v>
      </c>
      <c r="G73" s="9">
        <v>0.52</v>
      </c>
      <c r="H73" s="9">
        <f t="shared" si="0"/>
        <v>4100</v>
      </c>
      <c r="I73" s="9">
        <v>2.9000000000000001E-2</v>
      </c>
      <c r="J73" s="9">
        <v>0.01</v>
      </c>
      <c r="K73" s="9">
        <f t="shared" si="1"/>
        <v>1300</v>
      </c>
      <c r="L73" s="9">
        <v>4.2999999999999997E-2</v>
      </c>
      <c r="M73" s="9">
        <v>0.57999999999999996</v>
      </c>
      <c r="N73" s="10">
        <f t="shared" si="2"/>
        <v>300</v>
      </c>
      <c r="P73" s="7">
        <v>5</v>
      </c>
      <c r="Q73" s="8">
        <v>20</v>
      </c>
      <c r="R73" s="9">
        <v>0.02</v>
      </c>
      <c r="S73" s="9">
        <v>0.5</v>
      </c>
      <c r="T73" s="9">
        <f t="shared" si="3"/>
        <v>1800</v>
      </c>
      <c r="U73" s="9">
        <v>2.1000000000000001E-2</v>
      </c>
      <c r="V73" s="9">
        <v>0.09</v>
      </c>
      <c r="W73" s="9">
        <f t="shared" si="4"/>
        <v>1200</v>
      </c>
      <c r="X73" s="9">
        <v>2.7E-2</v>
      </c>
      <c r="Y73" s="9">
        <v>0.62</v>
      </c>
      <c r="Z73" s="10">
        <f t="shared" si="5"/>
        <v>300</v>
      </c>
      <c r="AB73" s="7">
        <v>5</v>
      </c>
      <c r="AC73" s="8">
        <v>20</v>
      </c>
      <c r="AD73" s="9">
        <v>1.9E-2</v>
      </c>
      <c r="AE73" s="9">
        <v>0.19</v>
      </c>
      <c r="AF73" s="9">
        <f t="shared" si="6"/>
        <v>1400</v>
      </c>
      <c r="AG73" s="9">
        <v>3.6999999999999998E-2</v>
      </c>
      <c r="AH73" s="9">
        <v>0.57999999999999996</v>
      </c>
      <c r="AI73" s="9">
        <f t="shared" si="7"/>
        <v>210</v>
      </c>
      <c r="AJ73" s="9">
        <v>6.8000000000000005E-2</v>
      </c>
      <c r="AK73" s="9">
        <v>0.9</v>
      </c>
      <c r="AL73" s="10">
        <f t="shared" si="8"/>
        <v>1100</v>
      </c>
    </row>
    <row r="74" spans="4:38" x14ac:dyDescent="0.35">
      <c r="D74" s="7">
        <v>6</v>
      </c>
      <c r="E74" s="8">
        <v>24</v>
      </c>
      <c r="F74" s="9">
        <v>3.4000000000000002E-2</v>
      </c>
      <c r="G74" s="9">
        <v>0.63</v>
      </c>
      <c r="H74" s="9">
        <f t="shared" si="0"/>
        <v>2700</v>
      </c>
      <c r="I74" s="9">
        <v>0.01</v>
      </c>
      <c r="J74" s="9">
        <v>0</v>
      </c>
      <c r="K74" s="9">
        <f t="shared" si="1"/>
        <v>300</v>
      </c>
      <c r="L74" s="9">
        <v>0.05</v>
      </c>
      <c r="M74" s="9">
        <v>0.62</v>
      </c>
      <c r="N74" s="10">
        <f t="shared" si="2"/>
        <v>400</v>
      </c>
      <c r="P74" s="7">
        <v>6</v>
      </c>
      <c r="Q74" s="8">
        <v>24</v>
      </c>
      <c r="R74" s="9">
        <v>3.5000000000000003E-2</v>
      </c>
      <c r="S74" s="9">
        <v>0.69</v>
      </c>
      <c r="T74" s="9">
        <f t="shared" si="3"/>
        <v>1500</v>
      </c>
      <c r="U74" s="9">
        <v>1.4999999999999999E-2</v>
      </c>
      <c r="V74" s="9">
        <v>0.13</v>
      </c>
      <c r="W74" s="9">
        <f t="shared" si="4"/>
        <v>600</v>
      </c>
      <c r="X74" s="9">
        <v>8.9999999999999993E-3</v>
      </c>
      <c r="Y74" s="9">
        <v>0.11</v>
      </c>
      <c r="Z74" s="10">
        <f t="shared" si="5"/>
        <v>500</v>
      </c>
      <c r="AB74" s="7">
        <v>6</v>
      </c>
      <c r="AC74" s="8">
        <v>24</v>
      </c>
      <c r="AD74" s="9">
        <v>1.4999999999999999E-2</v>
      </c>
      <c r="AE74" s="9">
        <v>0</v>
      </c>
      <c r="AF74" s="9">
        <f t="shared" si="6"/>
        <v>1600</v>
      </c>
      <c r="AG74" s="9">
        <v>7.6999999999999999E-2</v>
      </c>
      <c r="AH74" s="9">
        <v>0.25</v>
      </c>
      <c r="AI74" s="9">
        <f t="shared" si="7"/>
        <v>1100</v>
      </c>
      <c r="AJ74" s="9">
        <v>3.2000000000000001E-2</v>
      </c>
      <c r="AK74" s="9">
        <v>0.33</v>
      </c>
      <c r="AL74" s="10">
        <f t="shared" si="8"/>
        <v>1000</v>
      </c>
    </row>
    <row r="75" spans="4:38" x14ac:dyDescent="0.35">
      <c r="D75" s="7">
        <v>7</v>
      </c>
      <c r="E75" s="8">
        <v>28</v>
      </c>
      <c r="F75" s="9">
        <v>4.8000000000000001E-2</v>
      </c>
      <c r="G75" s="9">
        <v>0.19</v>
      </c>
      <c r="H75" s="9">
        <f t="shared" si="0"/>
        <v>1500</v>
      </c>
      <c r="I75" s="9">
        <v>1.0999999999999999E-2</v>
      </c>
      <c r="J75" s="9">
        <v>0</v>
      </c>
      <c r="K75" s="9">
        <f t="shared" si="1"/>
        <v>400</v>
      </c>
      <c r="L75" s="9">
        <v>0.16300000000000001</v>
      </c>
      <c r="M75" s="9">
        <v>0.97</v>
      </c>
      <c r="N75" s="10">
        <f t="shared" si="2"/>
        <v>1300</v>
      </c>
      <c r="P75" s="7">
        <v>7</v>
      </c>
      <c r="Q75" s="8">
        <v>28</v>
      </c>
      <c r="R75" s="9">
        <v>0.12</v>
      </c>
      <c r="S75" s="9">
        <v>0</v>
      </c>
      <c r="T75" s="9">
        <f t="shared" si="3"/>
        <v>1200</v>
      </c>
      <c r="U75" s="9">
        <v>0.02</v>
      </c>
      <c r="V75" s="9">
        <v>0.36</v>
      </c>
      <c r="W75" s="9">
        <f t="shared" si="4"/>
        <v>900</v>
      </c>
      <c r="X75" s="9">
        <v>0.30599999999999999</v>
      </c>
      <c r="Y75" s="9">
        <v>4.09</v>
      </c>
      <c r="Z75" s="10">
        <f t="shared" si="5"/>
        <v>200</v>
      </c>
      <c r="AB75" s="7">
        <v>7</v>
      </c>
      <c r="AC75" s="8">
        <v>28</v>
      </c>
      <c r="AD75" s="9">
        <v>2.3E-2</v>
      </c>
      <c r="AE75" s="9">
        <v>0.09</v>
      </c>
      <c r="AF75" s="9">
        <f t="shared" si="6"/>
        <v>2500</v>
      </c>
      <c r="AG75" s="9">
        <v>0.02</v>
      </c>
      <c r="AH75" s="9">
        <v>0.22</v>
      </c>
      <c r="AI75" s="9">
        <f t="shared" si="7"/>
        <v>1500</v>
      </c>
      <c r="AJ75" s="9">
        <v>0.114</v>
      </c>
      <c r="AK75" s="9">
        <v>2.58</v>
      </c>
      <c r="AL75" s="10">
        <f t="shared" si="8"/>
        <v>600</v>
      </c>
    </row>
    <row r="76" spans="4:38" x14ac:dyDescent="0.35">
      <c r="D76" s="7">
        <v>8</v>
      </c>
      <c r="E76" s="8">
        <v>32</v>
      </c>
      <c r="F76" s="9">
        <v>4.5999999999999999E-2</v>
      </c>
      <c r="G76" s="9">
        <v>0.15</v>
      </c>
      <c r="H76" s="9">
        <f t="shared" si="0"/>
        <v>1300</v>
      </c>
      <c r="I76" s="9">
        <v>2.9000000000000001E-2</v>
      </c>
      <c r="J76" s="9">
        <v>0.17</v>
      </c>
      <c r="K76" s="9">
        <f t="shared" si="1"/>
        <v>800</v>
      </c>
      <c r="L76" s="9">
        <v>0.223</v>
      </c>
      <c r="M76" s="9">
        <v>6.22</v>
      </c>
      <c r="N76" s="10">
        <f t="shared" si="2"/>
        <v>200</v>
      </c>
      <c r="P76" s="7">
        <v>8</v>
      </c>
      <c r="Q76" s="8">
        <v>32</v>
      </c>
      <c r="R76" s="9">
        <v>5.0000000000000001E-3</v>
      </c>
      <c r="S76" s="9">
        <v>0</v>
      </c>
      <c r="T76" s="9">
        <f t="shared" si="3"/>
        <v>1800</v>
      </c>
      <c r="U76" s="9">
        <v>2.1999999999999999E-2</v>
      </c>
      <c r="V76" s="9">
        <v>0.19</v>
      </c>
      <c r="W76" s="9">
        <f t="shared" si="4"/>
        <v>700</v>
      </c>
      <c r="X76" s="9">
        <v>9.9000000000000005E-2</v>
      </c>
      <c r="Y76" s="9">
        <v>2.85</v>
      </c>
      <c r="Z76" s="10">
        <f t="shared" si="5"/>
        <v>300</v>
      </c>
      <c r="AB76" s="7">
        <v>8</v>
      </c>
      <c r="AC76" s="8">
        <v>32</v>
      </c>
      <c r="AD76" s="9">
        <v>8.0000000000000002E-3</v>
      </c>
      <c r="AE76" s="9">
        <v>0</v>
      </c>
      <c r="AF76" s="9">
        <f t="shared" si="6"/>
        <v>800</v>
      </c>
      <c r="AG76" s="9">
        <v>2.5000000000000001E-2</v>
      </c>
      <c r="AH76" s="9">
        <v>0.53</v>
      </c>
      <c r="AI76" s="9">
        <f t="shared" si="7"/>
        <v>4300</v>
      </c>
      <c r="AJ76" s="9">
        <v>9.2999999999999999E-2</v>
      </c>
      <c r="AK76" s="9">
        <v>0.44</v>
      </c>
      <c r="AL76" s="10">
        <f t="shared" si="8"/>
        <v>500</v>
      </c>
    </row>
    <row r="77" spans="4:38" x14ac:dyDescent="0.35">
      <c r="D77" s="7">
        <v>9</v>
      </c>
      <c r="E77" s="8">
        <v>36</v>
      </c>
      <c r="F77" s="9">
        <v>4.4999999999999998E-2</v>
      </c>
      <c r="G77" s="9">
        <v>0</v>
      </c>
      <c r="H77" s="9">
        <f t="shared" si="0"/>
        <v>3000</v>
      </c>
      <c r="I77" s="9">
        <v>1.2999999999999999E-2</v>
      </c>
      <c r="J77" s="9">
        <v>0.13</v>
      </c>
      <c r="K77" s="9">
        <f t="shared" si="1"/>
        <v>1300</v>
      </c>
      <c r="L77" s="9">
        <v>6.2E-2</v>
      </c>
      <c r="M77" s="9">
        <v>0.19</v>
      </c>
      <c r="N77" s="10">
        <f t="shared" si="2"/>
        <v>0</v>
      </c>
      <c r="P77" s="7">
        <v>9</v>
      </c>
      <c r="Q77" s="8">
        <v>36</v>
      </c>
      <c r="R77" s="9">
        <v>6.4000000000000001E-2</v>
      </c>
      <c r="S77" s="9">
        <v>0</v>
      </c>
      <c r="T77" s="9">
        <f t="shared" si="3"/>
        <v>1400</v>
      </c>
      <c r="U77" s="9">
        <v>3.1E-2</v>
      </c>
      <c r="V77" s="9">
        <v>0.65</v>
      </c>
      <c r="W77" s="9">
        <f t="shared" si="4"/>
        <v>1400</v>
      </c>
      <c r="X77" s="9">
        <v>8.6999999999999994E-2</v>
      </c>
      <c r="Y77" s="9">
        <v>1.1100000000000001</v>
      </c>
      <c r="Z77" s="10">
        <f t="shared" si="5"/>
        <v>1000</v>
      </c>
      <c r="AB77" s="7">
        <v>9</v>
      </c>
      <c r="AC77" s="8">
        <v>36</v>
      </c>
      <c r="AD77" s="9">
        <v>0.123</v>
      </c>
      <c r="AE77" s="9">
        <v>0</v>
      </c>
      <c r="AF77" s="9">
        <f t="shared" si="6"/>
        <v>1600</v>
      </c>
      <c r="AG77" s="9">
        <v>2.7E-2</v>
      </c>
      <c r="AH77" s="9">
        <v>0.31</v>
      </c>
      <c r="AI77" s="9">
        <f t="shared" si="7"/>
        <v>1700</v>
      </c>
      <c r="AJ77" s="9">
        <v>7.4999999999999997E-2</v>
      </c>
      <c r="AK77" s="9">
        <v>0.81</v>
      </c>
      <c r="AL77" s="10">
        <f t="shared" si="8"/>
        <v>500</v>
      </c>
    </row>
    <row r="78" spans="4:38" x14ac:dyDescent="0.35">
      <c r="D78" s="7">
        <v>10</v>
      </c>
      <c r="E78" s="8">
        <v>40</v>
      </c>
      <c r="F78" s="9">
        <v>5.1999999999999998E-2</v>
      </c>
      <c r="G78" s="9">
        <v>0.01</v>
      </c>
      <c r="H78" s="9">
        <f t="shared" si="0"/>
        <v>2100</v>
      </c>
      <c r="I78" s="9">
        <v>3.3000000000000002E-2</v>
      </c>
      <c r="J78" s="9">
        <v>0</v>
      </c>
      <c r="K78" s="9">
        <f t="shared" si="1"/>
        <v>1000</v>
      </c>
      <c r="L78" s="9">
        <v>0.04</v>
      </c>
      <c r="M78" s="9">
        <v>1.1100000000000001</v>
      </c>
      <c r="N78" s="10">
        <f t="shared" si="2"/>
        <v>600</v>
      </c>
      <c r="P78" s="7">
        <v>10</v>
      </c>
      <c r="Q78" s="8">
        <v>40</v>
      </c>
      <c r="R78" s="9">
        <v>6.3E-2</v>
      </c>
      <c r="S78" s="9">
        <v>0.05</v>
      </c>
      <c r="T78" s="9">
        <f t="shared" si="3"/>
        <v>3000</v>
      </c>
      <c r="U78" s="9">
        <v>1.9E-2</v>
      </c>
      <c r="V78" s="9">
        <v>0.37</v>
      </c>
      <c r="W78" s="9">
        <f t="shared" si="4"/>
        <v>500</v>
      </c>
      <c r="X78" s="9">
        <v>8.7999999999999995E-2</v>
      </c>
      <c r="Y78" s="9">
        <v>0.14000000000000001</v>
      </c>
      <c r="Z78" s="10">
        <f t="shared" si="5"/>
        <v>800</v>
      </c>
      <c r="AB78" s="7">
        <v>10</v>
      </c>
      <c r="AC78" s="8">
        <v>40</v>
      </c>
      <c r="AD78" s="9">
        <v>5.8000000000000003E-2</v>
      </c>
      <c r="AE78" s="9">
        <v>0.31</v>
      </c>
      <c r="AF78" s="9">
        <f t="shared" si="6"/>
        <v>2200</v>
      </c>
      <c r="AG78" s="9">
        <v>0.04</v>
      </c>
      <c r="AH78" s="9">
        <v>0.67</v>
      </c>
      <c r="AI78" s="9">
        <f t="shared" si="7"/>
        <v>1100</v>
      </c>
      <c r="AJ78" s="9">
        <v>0.32200000000000001</v>
      </c>
      <c r="AK78" s="9">
        <v>1.73</v>
      </c>
      <c r="AL78" s="10">
        <f t="shared" si="8"/>
        <v>400</v>
      </c>
    </row>
    <row r="79" spans="4:38" x14ac:dyDescent="0.35">
      <c r="D79" s="7">
        <v>11</v>
      </c>
      <c r="E79" s="8">
        <v>44</v>
      </c>
      <c r="F79" s="9">
        <v>3.5999999999999997E-2</v>
      </c>
      <c r="G79" s="9">
        <v>0.27</v>
      </c>
      <c r="H79" s="9">
        <f t="shared" si="0"/>
        <v>900</v>
      </c>
      <c r="I79" s="9">
        <v>1.7999999999999999E-2</v>
      </c>
      <c r="J79" s="9">
        <v>0</v>
      </c>
      <c r="K79" s="9">
        <f t="shared" si="1"/>
        <v>700</v>
      </c>
      <c r="L79" s="9">
        <v>8.5000000000000006E-2</v>
      </c>
      <c r="M79" s="9">
        <v>0.19</v>
      </c>
      <c r="N79" s="10">
        <f t="shared" si="2"/>
        <v>1700</v>
      </c>
      <c r="P79" s="7">
        <v>11</v>
      </c>
      <c r="Q79" s="8">
        <v>44</v>
      </c>
      <c r="R79" s="9">
        <v>8.8999999999999996E-2</v>
      </c>
      <c r="S79" s="9">
        <v>0.39</v>
      </c>
      <c r="T79" s="9">
        <f t="shared" si="3"/>
        <v>1900</v>
      </c>
      <c r="U79" s="9">
        <v>4.4999999999999998E-2</v>
      </c>
      <c r="V79" s="9">
        <v>1.89</v>
      </c>
      <c r="W79" s="9">
        <f t="shared" si="4"/>
        <v>600</v>
      </c>
      <c r="X79" s="9">
        <v>0.10199999999999999</v>
      </c>
      <c r="Y79" s="9">
        <v>0.62</v>
      </c>
      <c r="Z79" s="10">
        <f t="shared" si="5"/>
        <v>2000</v>
      </c>
      <c r="AB79" s="7">
        <v>11</v>
      </c>
      <c r="AC79" s="8">
        <v>44</v>
      </c>
      <c r="AD79" s="9">
        <v>2.5000000000000001E-2</v>
      </c>
      <c r="AE79" s="9">
        <v>0.03</v>
      </c>
      <c r="AF79" s="9">
        <f t="shared" si="6"/>
        <v>30</v>
      </c>
      <c r="AG79" s="9">
        <v>1.4E-2</v>
      </c>
      <c r="AH79" s="9">
        <v>0.27</v>
      </c>
      <c r="AI79" s="9">
        <f t="shared" si="7"/>
        <v>1100</v>
      </c>
      <c r="AJ79" s="9">
        <v>0.21099999999999999</v>
      </c>
      <c r="AK79" s="9">
        <v>1.67</v>
      </c>
      <c r="AL79" s="10">
        <f t="shared" si="8"/>
        <v>0</v>
      </c>
    </row>
    <row r="80" spans="4:38" x14ac:dyDescent="0.35">
      <c r="D80" s="7">
        <v>12</v>
      </c>
      <c r="E80" s="8">
        <v>48</v>
      </c>
      <c r="F80" s="9">
        <v>1.2999999999999999E-2</v>
      </c>
      <c r="G80" s="9">
        <v>0.13</v>
      </c>
      <c r="H80" s="9">
        <f t="shared" si="0"/>
        <v>1100</v>
      </c>
      <c r="I80" s="9">
        <v>0.03</v>
      </c>
      <c r="J80" s="9">
        <v>0</v>
      </c>
      <c r="K80" s="9">
        <f t="shared" si="1"/>
        <v>1100</v>
      </c>
      <c r="L80" s="9">
        <v>3.6999999999999998E-2</v>
      </c>
      <c r="M80" s="9">
        <v>0</v>
      </c>
      <c r="N80" s="10">
        <f t="shared" si="2"/>
        <v>0</v>
      </c>
      <c r="P80" s="7">
        <v>12</v>
      </c>
      <c r="Q80" s="8">
        <v>48</v>
      </c>
      <c r="R80" s="9">
        <v>2.1999999999999999E-2</v>
      </c>
      <c r="S80" s="9">
        <v>0.22</v>
      </c>
      <c r="T80" s="9">
        <f t="shared" si="3"/>
        <v>2100</v>
      </c>
      <c r="U80" s="9">
        <v>2.5000000000000001E-2</v>
      </c>
      <c r="V80" s="9">
        <v>0.72</v>
      </c>
      <c r="W80" s="9">
        <f t="shared" si="4"/>
        <v>400</v>
      </c>
      <c r="X80" s="9">
        <v>4.9000000000000002E-2</v>
      </c>
      <c r="Y80" s="9">
        <v>0.94</v>
      </c>
      <c r="Z80" s="10">
        <f t="shared" si="5"/>
        <v>500</v>
      </c>
      <c r="AB80" s="7">
        <v>12</v>
      </c>
      <c r="AC80" s="8">
        <v>48</v>
      </c>
      <c r="AD80" s="9">
        <v>6.0000000000000001E-3</v>
      </c>
      <c r="AE80" s="9">
        <v>0</v>
      </c>
      <c r="AF80" s="9">
        <f t="shared" si="6"/>
        <v>1400</v>
      </c>
      <c r="AG80" s="9">
        <v>0.158</v>
      </c>
      <c r="AH80" s="9">
        <v>0.37</v>
      </c>
      <c r="AI80" s="9">
        <f t="shared" si="7"/>
        <v>2100</v>
      </c>
      <c r="AJ80" s="9">
        <v>8.6999999999999994E-2</v>
      </c>
      <c r="AK80" s="9">
        <v>1.91</v>
      </c>
      <c r="AL80" s="10">
        <f t="shared" si="8"/>
        <v>200</v>
      </c>
    </row>
    <row r="81" spans="4:38" x14ac:dyDescent="0.35">
      <c r="D81" s="7">
        <v>13</v>
      </c>
      <c r="E81" s="8">
        <v>52</v>
      </c>
      <c r="F81" s="9">
        <v>2.5999999999999999E-2</v>
      </c>
      <c r="G81" s="9">
        <v>0.9</v>
      </c>
      <c r="H81" s="9">
        <f t="shared" si="0"/>
        <v>1000</v>
      </c>
      <c r="I81" s="9">
        <v>2.7E-2</v>
      </c>
      <c r="J81" s="9">
        <v>0</v>
      </c>
      <c r="K81" s="9">
        <f t="shared" si="1"/>
        <v>200</v>
      </c>
      <c r="L81" s="9">
        <v>5.3999999999999999E-2</v>
      </c>
      <c r="M81" s="9">
        <v>0.65</v>
      </c>
      <c r="N81" s="10">
        <f t="shared" si="2"/>
        <v>0</v>
      </c>
      <c r="P81" s="7">
        <v>13</v>
      </c>
      <c r="Q81" s="8">
        <v>52</v>
      </c>
      <c r="R81" s="9">
        <v>2.1999999999999999E-2</v>
      </c>
      <c r="S81" s="9">
        <v>0.01</v>
      </c>
      <c r="T81" s="9">
        <f t="shared" si="3"/>
        <v>3700</v>
      </c>
      <c r="U81" s="9">
        <v>1.4999999999999999E-2</v>
      </c>
      <c r="V81" s="9">
        <v>0.17</v>
      </c>
      <c r="W81" s="9">
        <f t="shared" si="4"/>
        <v>1300</v>
      </c>
      <c r="X81" s="9">
        <v>9.1999999999999998E-2</v>
      </c>
      <c r="Y81" s="9">
        <v>1.54</v>
      </c>
      <c r="Z81" s="10">
        <f t="shared" si="5"/>
        <v>500</v>
      </c>
      <c r="AB81" s="7">
        <v>13</v>
      </c>
      <c r="AC81" s="8">
        <v>52</v>
      </c>
      <c r="AD81" s="9">
        <v>1.4E-2</v>
      </c>
      <c r="AE81" s="9">
        <v>0</v>
      </c>
      <c r="AF81" s="9">
        <f t="shared" si="6"/>
        <v>300</v>
      </c>
      <c r="AG81" s="9">
        <v>2.8000000000000001E-2</v>
      </c>
      <c r="AH81" s="9">
        <v>0.28999999999999998</v>
      </c>
      <c r="AI81" s="9">
        <f t="shared" si="7"/>
        <v>4700</v>
      </c>
      <c r="AJ81" s="9">
        <v>2.5000000000000001E-2</v>
      </c>
      <c r="AK81" s="9">
        <v>0.11</v>
      </c>
      <c r="AL81" s="10">
        <f t="shared" si="8"/>
        <v>400</v>
      </c>
    </row>
    <row r="82" spans="4:38" x14ac:dyDescent="0.35">
      <c r="D82" s="7">
        <v>14</v>
      </c>
      <c r="E82" s="8">
        <v>56</v>
      </c>
      <c r="F82" s="9">
        <v>0.03</v>
      </c>
      <c r="G82" s="9">
        <v>0.39</v>
      </c>
      <c r="H82" s="9">
        <f t="shared" si="0"/>
        <v>800</v>
      </c>
      <c r="I82" s="9">
        <v>2.5000000000000001E-2</v>
      </c>
      <c r="J82" s="9">
        <v>0.23</v>
      </c>
      <c r="K82" s="9">
        <f t="shared" si="1"/>
        <v>200</v>
      </c>
      <c r="L82" s="9">
        <v>0.125</v>
      </c>
      <c r="M82" s="9">
        <v>1.27</v>
      </c>
      <c r="N82" s="10">
        <f t="shared" si="2"/>
        <v>100</v>
      </c>
      <c r="P82" s="7">
        <v>14</v>
      </c>
      <c r="Q82" s="8">
        <v>56</v>
      </c>
      <c r="R82" s="9">
        <v>6.0000000000000001E-3</v>
      </c>
      <c r="S82" s="9">
        <v>0</v>
      </c>
      <c r="T82" s="9">
        <f t="shared" si="3"/>
        <v>2300</v>
      </c>
      <c r="U82" s="9">
        <v>3.7999999999999999E-2</v>
      </c>
      <c r="V82" s="9">
        <v>1.01</v>
      </c>
      <c r="W82" s="9">
        <f t="shared" si="4"/>
        <v>700</v>
      </c>
      <c r="X82" s="9">
        <v>4.2999999999999997E-2</v>
      </c>
      <c r="Y82" s="9">
        <v>0.94</v>
      </c>
      <c r="Z82" s="10">
        <f t="shared" si="5"/>
        <v>600</v>
      </c>
      <c r="AB82" s="7">
        <v>14</v>
      </c>
      <c r="AC82" s="8">
        <v>56</v>
      </c>
      <c r="AD82" s="9">
        <v>1.2E-2</v>
      </c>
      <c r="AE82" s="9">
        <v>0</v>
      </c>
      <c r="AF82" s="9">
        <f t="shared" si="6"/>
        <v>2000</v>
      </c>
      <c r="AG82" s="9">
        <v>9.9000000000000005E-2</v>
      </c>
      <c r="AH82" s="9">
        <v>0.69</v>
      </c>
      <c r="AI82" s="9">
        <f t="shared" si="7"/>
        <v>1300</v>
      </c>
      <c r="AJ82" s="9">
        <v>3.1E-2</v>
      </c>
      <c r="AK82" s="9">
        <v>0.17</v>
      </c>
      <c r="AL82" s="10">
        <f t="shared" si="8"/>
        <v>100</v>
      </c>
    </row>
    <row r="83" spans="4:38" x14ac:dyDescent="0.35">
      <c r="D83" s="15">
        <v>15</v>
      </c>
      <c r="E83" s="16">
        <v>60</v>
      </c>
      <c r="F83" s="17">
        <v>6.2E-2</v>
      </c>
      <c r="G83" s="17">
        <v>0.91</v>
      </c>
      <c r="H83" s="9">
        <f t="shared" si="0"/>
        <v>0</v>
      </c>
      <c r="I83" s="25">
        <v>1.9E-2</v>
      </c>
      <c r="J83" s="17">
        <v>0.13</v>
      </c>
      <c r="K83" s="9">
        <f t="shared" si="1"/>
        <v>0</v>
      </c>
      <c r="L83" s="17">
        <v>0.16400000000000001</v>
      </c>
      <c r="M83" s="17">
        <v>0.95</v>
      </c>
      <c r="N83" s="10">
        <f t="shared" si="2"/>
        <v>1000</v>
      </c>
      <c r="P83" s="15">
        <v>15</v>
      </c>
      <c r="Q83" s="16">
        <v>60</v>
      </c>
      <c r="R83" s="17">
        <v>1.7000000000000001E-2</v>
      </c>
      <c r="S83" s="17">
        <v>0</v>
      </c>
      <c r="T83" s="9">
        <f t="shared" si="3"/>
        <v>1300</v>
      </c>
      <c r="U83" s="25">
        <v>1.4999999999999999E-2</v>
      </c>
      <c r="V83" s="17">
        <v>0.23</v>
      </c>
      <c r="W83" s="17">
        <v>0.23</v>
      </c>
      <c r="X83" s="17">
        <v>0.186</v>
      </c>
      <c r="Y83" s="17">
        <v>0.84</v>
      </c>
      <c r="Z83" s="10">
        <f t="shared" si="5"/>
        <v>1760</v>
      </c>
      <c r="AB83" s="15">
        <v>15</v>
      </c>
      <c r="AC83" s="16">
        <v>60</v>
      </c>
      <c r="AD83" s="17">
        <v>7.0000000000000001E-3</v>
      </c>
      <c r="AE83" s="17">
        <v>0</v>
      </c>
      <c r="AF83" s="9">
        <f t="shared" si="6"/>
        <v>1200</v>
      </c>
      <c r="AG83" s="25">
        <v>1.7000000000000001E-2</v>
      </c>
      <c r="AH83" s="17">
        <v>0.19</v>
      </c>
      <c r="AI83" s="9">
        <f t="shared" si="7"/>
        <v>1600</v>
      </c>
      <c r="AJ83" s="17">
        <v>0.06</v>
      </c>
      <c r="AK83" s="17">
        <v>0.13</v>
      </c>
      <c r="AL83" s="10">
        <f t="shared" si="8"/>
        <v>100</v>
      </c>
    </row>
    <row r="84" spans="4:38" x14ac:dyDescent="0.35">
      <c r="D84" s="98" t="s">
        <v>16</v>
      </c>
      <c r="E84" s="99"/>
      <c r="F84" s="9"/>
      <c r="G84" s="9"/>
      <c r="H84" s="9"/>
      <c r="I84" s="9"/>
      <c r="J84" s="9"/>
      <c r="K84" s="9"/>
      <c r="L84" s="9"/>
      <c r="M84" s="9"/>
      <c r="N84" s="10"/>
      <c r="P84" s="98" t="s">
        <v>16</v>
      </c>
      <c r="Q84" s="99"/>
      <c r="R84" s="9"/>
      <c r="S84" s="9"/>
      <c r="T84" s="9"/>
      <c r="U84" s="9"/>
      <c r="V84" s="9"/>
      <c r="W84" s="9"/>
      <c r="X84" s="9"/>
      <c r="Y84" s="9"/>
      <c r="Z84" s="10"/>
      <c r="AB84" s="98" t="s">
        <v>16</v>
      </c>
      <c r="AC84" s="99"/>
      <c r="AD84" s="9"/>
      <c r="AE84" s="9"/>
      <c r="AF84" s="9"/>
      <c r="AG84" s="9"/>
      <c r="AH84" s="9"/>
      <c r="AI84" s="9"/>
      <c r="AJ84" s="9"/>
      <c r="AK84" s="9"/>
      <c r="AL84" s="10"/>
    </row>
    <row r="85" spans="4:38" x14ac:dyDescent="0.35">
      <c r="D85" s="11"/>
      <c r="E85" s="25"/>
      <c r="F85" s="25"/>
      <c r="G85" s="25"/>
      <c r="H85" s="25"/>
      <c r="I85" s="78" t="s">
        <v>17</v>
      </c>
      <c r="J85" s="79"/>
      <c r="K85" s="93"/>
      <c r="L85" s="78" t="s">
        <v>18</v>
      </c>
      <c r="M85" s="79"/>
      <c r="N85" s="80"/>
      <c r="P85" s="11"/>
      <c r="Q85" s="25"/>
      <c r="R85" s="25"/>
      <c r="S85" s="25"/>
      <c r="T85" s="25"/>
      <c r="U85" s="78" t="s">
        <v>17</v>
      </c>
      <c r="V85" s="79"/>
      <c r="W85" s="93"/>
      <c r="X85" s="78" t="s">
        <v>18</v>
      </c>
      <c r="Y85" s="79"/>
      <c r="Z85" s="80"/>
      <c r="AB85" s="11"/>
      <c r="AC85" s="25"/>
      <c r="AD85" s="25"/>
      <c r="AE85" s="25"/>
      <c r="AF85" s="25"/>
      <c r="AG85" s="78" t="s">
        <v>17</v>
      </c>
      <c r="AH85" s="79"/>
      <c r="AI85" s="93"/>
      <c r="AJ85" s="78" t="s">
        <v>18</v>
      </c>
      <c r="AK85" s="79"/>
      <c r="AL85" s="80"/>
    </row>
    <row r="86" spans="4:38" x14ac:dyDescent="0.35">
      <c r="D86" s="11"/>
      <c r="E86" s="25"/>
      <c r="F86" s="25"/>
      <c r="G86" s="25"/>
      <c r="H86" s="25"/>
      <c r="I86" s="81"/>
      <c r="J86" s="82"/>
      <c r="K86" s="83"/>
      <c r="L86" s="81"/>
      <c r="M86" s="82"/>
      <c r="N86" s="90"/>
      <c r="P86" s="11"/>
      <c r="Q86" s="25"/>
      <c r="R86" s="25"/>
      <c r="S86" s="25"/>
      <c r="T86" s="25"/>
      <c r="U86" s="81"/>
      <c r="V86" s="82"/>
      <c r="W86" s="83"/>
      <c r="X86" s="81"/>
      <c r="Y86" s="82"/>
      <c r="Z86" s="90"/>
      <c r="AB86" s="11"/>
      <c r="AC86" s="25"/>
      <c r="AD86" s="25"/>
      <c r="AE86" s="25"/>
      <c r="AF86" s="25"/>
      <c r="AG86" s="81"/>
      <c r="AH86" s="82"/>
      <c r="AI86" s="83"/>
      <c r="AJ86" s="81"/>
      <c r="AK86" s="82"/>
      <c r="AL86" s="90"/>
    </row>
    <row r="87" spans="4:38" x14ac:dyDescent="0.35">
      <c r="D87" s="11"/>
      <c r="E87" s="25"/>
      <c r="F87" s="25"/>
      <c r="G87" s="25"/>
      <c r="H87" s="25"/>
      <c r="I87" s="84"/>
      <c r="J87" s="85"/>
      <c r="K87" s="86"/>
      <c r="L87" s="84"/>
      <c r="M87" s="85"/>
      <c r="N87" s="91"/>
      <c r="P87" s="11"/>
      <c r="Q87" s="25"/>
      <c r="R87" s="25"/>
      <c r="S87" s="25"/>
      <c r="T87" s="25"/>
      <c r="U87" s="84"/>
      <c r="V87" s="85"/>
      <c r="W87" s="86"/>
      <c r="X87" s="84"/>
      <c r="Y87" s="85"/>
      <c r="Z87" s="91"/>
      <c r="AB87" s="11"/>
      <c r="AC87" s="25"/>
      <c r="AD87" s="25"/>
      <c r="AE87" s="25"/>
      <c r="AF87" s="25"/>
      <c r="AG87" s="84"/>
      <c r="AH87" s="85"/>
      <c r="AI87" s="86"/>
      <c r="AJ87" s="84"/>
      <c r="AK87" s="85"/>
      <c r="AL87" s="91"/>
    </row>
    <row r="88" spans="4:38" x14ac:dyDescent="0.35">
      <c r="D88" s="11"/>
      <c r="E88" s="25"/>
      <c r="F88" s="25"/>
      <c r="G88" s="25"/>
      <c r="H88" s="25"/>
      <c r="I88" s="87"/>
      <c r="J88" s="88"/>
      <c r="K88" s="89"/>
      <c r="L88" s="87"/>
      <c r="M88" s="88"/>
      <c r="N88" s="92"/>
      <c r="P88" s="11"/>
      <c r="Q88" s="25"/>
      <c r="R88" s="25"/>
      <c r="S88" s="25"/>
      <c r="T88" s="25"/>
      <c r="U88" s="87"/>
      <c r="V88" s="88"/>
      <c r="W88" s="89"/>
      <c r="X88" s="87"/>
      <c r="Y88" s="88"/>
      <c r="Z88" s="92"/>
      <c r="AB88" s="11"/>
      <c r="AC88" s="25"/>
      <c r="AD88" s="25"/>
      <c r="AE88" s="25"/>
      <c r="AF88" s="25"/>
      <c r="AG88" s="87"/>
      <c r="AH88" s="88"/>
      <c r="AI88" s="89"/>
      <c r="AJ88" s="87"/>
      <c r="AK88" s="88"/>
      <c r="AL88" s="92"/>
    </row>
    <row r="89" spans="4:38" ht="15" thickBot="1" x14ac:dyDescent="0.4">
      <c r="D89" s="19"/>
      <c r="E89" s="20"/>
      <c r="F89" s="20"/>
      <c r="G89" s="20"/>
      <c r="H89" s="20"/>
      <c r="I89" s="74"/>
      <c r="J89" s="75"/>
      <c r="K89" s="77"/>
      <c r="L89" s="74" t="s">
        <v>19</v>
      </c>
      <c r="M89" s="75"/>
      <c r="N89" s="76"/>
      <c r="P89" s="19"/>
      <c r="Q89" s="20"/>
      <c r="R89" s="20"/>
      <c r="S89" s="20"/>
      <c r="T89" s="20"/>
      <c r="U89" s="74"/>
      <c r="V89" s="75"/>
      <c r="W89" s="77"/>
      <c r="X89" s="74" t="s">
        <v>19</v>
      </c>
      <c r="Y89" s="75"/>
      <c r="Z89" s="76"/>
      <c r="AB89" s="19"/>
      <c r="AC89" s="20"/>
      <c r="AD89" s="20"/>
      <c r="AE89" s="20"/>
      <c r="AF89" s="20"/>
      <c r="AG89" s="74"/>
      <c r="AH89" s="75"/>
      <c r="AI89" s="77"/>
      <c r="AJ89" s="74" t="s">
        <v>19</v>
      </c>
      <c r="AK89" s="75"/>
      <c r="AL89" s="76"/>
    </row>
  </sheetData>
  <mergeCells count="150">
    <mergeCell ref="Y3:Z3"/>
    <mergeCell ref="AA3:AC3"/>
    <mergeCell ref="Y4:Z4"/>
    <mergeCell ref="M1:W1"/>
    <mergeCell ref="M3:N3"/>
    <mergeCell ref="O3:Q3"/>
    <mergeCell ref="T3:U3"/>
    <mergeCell ref="V3:W3"/>
    <mergeCell ref="AG21:AI21"/>
    <mergeCell ref="AD43:AF43"/>
    <mergeCell ref="AG43:AI43"/>
    <mergeCell ref="Y38:Z38"/>
    <mergeCell ref="AD39:AF39"/>
    <mergeCell ref="AG39:AI39"/>
    <mergeCell ref="AD40:AF42"/>
    <mergeCell ref="AG40:AI42"/>
    <mergeCell ref="Y1:AI1"/>
    <mergeCell ref="AF5:AG5"/>
    <mergeCell ref="AH5:AI5"/>
    <mergeCell ref="AF3:AG3"/>
    <mergeCell ref="AH3:AI3"/>
    <mergeCell ref="AF4:AG4"/>
    <mergeCell ref="AH4:AI4"/>
    <mergeCell ref="AD21:AF21"/>
    <mergeCell ref="Y18:Z18"/>
    <mergeCell ref="Y20:Z20"/>
    <mergeCell ref="AA21:AC21"/>
    <mergeCell ref="AA4:AC4"/>
    <mergeCell ref="R39:T39"/>
    <mergeCell ref="U39:W39"/>
    <mergeCell ref="M18:N18"/>
    <mergeCell ref="M20:N20"/>
    <mergeCell ref="O21:Q21"/>
    <mergeCell ref="R40:T42"/>
    <mergeCell ref="U40:W42"/>
    <mergeCell ref="R43:T43"/>
    <mergeCell ref="U43:W43"/>
    <mergeCell ref="M38:N38"/>
    <mergeCell ref="R21:T21"/>
    <mergeCell ref="U21:W21"/>
    <mergeCell ref="M4:N4"/>
    <mergeCell ref="O4:Q4"/>
    <mergeCell ref="T4:U4"/>
    <mergeCell ref="V4:W4"/>
    <mergeCell ref="M5:N5"/>
    <mergeCell ref="O5:Q5"/>
    <mergeCell ref="T5:U5"/>
    <mergeCell ref="V5:W5"/>
    <mergeCell ref="Y5:Z5"/>
    <mergeCell ref="AA5:AC5"/>
    <mergeCell ref="A1:K1"/>
    <mergeCell ref="J3:K3"/>
    <mergeCell ref="H4:I4"/>
    <mergeCell ref="J4:K4"/>
    <mergeCell ref="H5:I5"/>
    <mergeCell ref="J5:K5"/>
    <mergeCell ref="C4:E4"/>
    <mergeCell ref="A4:B4"/>
    <mergeCell ref="C3:E3"/>
    <mergeCell ref="A3:B3"/>
    <mergeCell ref="H3:I3"/>
    <mergeCell ref="A38:B38"/>
    <mergeCell ref="A18:B18"/>
    <mergeCell ref="A20:B20"/>
    <mergeCell ref="A5:B5"/>
    <mergeCell ref="C5:E5"/>
    <mergeCell ref="I40:K42"/>
    <mergeCell ref="F43:H43"/>
    <mergeCell ref="I43:K43"/>
    <mergeCell ref="C21:E21"/>
    <mergeCell ref="F21:H21"/>
    <mergeCell ref="I21:K21"/>
    <mergeCell ref="F39:H39"/>
    <mergeCell ref="I39:K39"/>
    <mergeCell ref="F40:H42"/>
    <mergeCell ref="AD50:AF50"/>
    <mergeCell ref="D50:E50"/>
    <mergeCell ref="F50:H50"/>
    <mergeCell ref="K50:L50"/>
    <mergeCell ref="M50:N50"/>
    <mergeCell ref="P50:Q50"/>
    <mergeCell ref="D47:N47"/>
    <mergeCell ref="P47:Z47"/>
    <mergeCell ref="AB47:AL47"/>
    <mergeCell ref="D49:E49"/>
    <mergeCell ref="F49:H49"/>
    <mergeCell ref="K49:L49"/>
    <mergeCell ref="M49:N49"/>
    <mergeCell ref="P49:Q49"/>
    <mergeCell ref="R49:T49"/>
    <mergeCell ref="W49:X49"/>
    <mergeCell ref="Y49:Z49"/>
    <mergeCell ref="AB49:AC49"/>
    <mergeCell ref="AD49:AF49"/>
    <mergeCell ref="AI49:AJ49"/>
    <mergeCell ref="AK49:AL49"/>
    <mergeCell ref="D64:E64"/>
    <mergeCell ref="P64:Q64"/>
    <mergeCell ref="AB64:AC64"/>
    <mergeCell ref="D66:E66"/>
    <mergeCell ref="P66:Q66"/>
    <mergeCell ref="AB66:AC66"/>
    <mergeCell ref="AI50:AJ50"/>
    <mergeCell ref="AK50:AL50"/>
    <mergeCell ref="D51:E51"/>
    <mergeCell ref="F51:H51"/>
    <mergeCell ref="K51:L51"/>
    <mergeCell ref="M51:N51"/>
    <mergeCell ref="P51:Q51"/>
    <mergeCell ref="R51:T51"/>
    <mergeCell ref="W51:X51"/>
    <mergeCell ref="Y51:Z51"/>
    <mergeCell ref="AB51:AC51"/>
    <mergeCell ref="AD51:AF51"/>
    <mergeCell ref="AI51:AJ51"/>
    <mergeCell ref="AK51:AL51"/>
    <mergeCell ref="R50:T50"/>
    <mergeCell ref="W50:X50"/>
    <mergeCell ref="Y50:Z50"/>
    <mergeCell ref="AB50:AC50"/>
    <mergeCell ref="X67:Z67"/>
    <mergeCell ref="AD67:AF67"/>
    <mergeCell ref="AG67:AI67"/>
    <mergeCell ref="AJ67:AL67"/>
    <mergeCell ref="D84:E84"/>
    <mergeCell ref="P84:Q84"/>
    <mergeCell ref="AB84:AC84"/>
    <mergeCell ref="F67:H67"/>
    <mergeCell ref="I67:K67"/>
    <mergeCell ref="L67:N67"/>
    <mergeCell ref="R67:T67"/>
    <mergeCell ref="U67:W67"/>
    <mergeCell ref="AJ89:AL89"/>
    <mergeCell ref="I89:K89"/>
    <mergeCell ref="L89:N89"/>
    <mergeCell ref="U89:W89"/>
    <mergeCell ref="X89:Z89"/>
    <mergeCell ref="AG89:AI89"/>
    <mergeCell ref="AJ85:AL85"/>
    <mergeCell ref="I86:K88"/>
    <mergeCell ref="L86:N88"/>
    <mergeCell ref="U86:W88"/>
    <mergeCell ref="X86:Z88"/>
    <mergeCell ref="AG86:AI88"/>
    <mergeCell ref="AJ86:AL88"/>
    <mergeCell ref="I85:K85"/>
    <mergeCell ref="L85:N85"/>
    <mergeCell ref="U85:W85"/>
    <mergeCell ref="X85:Z85"/>
    <mergeCell ref="AG85:AI85"/>
  </mergeCells>
  <pageMargins left="0.7" right="0.4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I55"/>
  <sheetViews>
    <sheetView tabSelected="1" zoomScale="55" zoomScaleNormal="55" workbookViewId="0">
      <selection activeCell="AD44" sqref="AD44:AF44"/>
    </sheetView>
  </sheetViews>
  <sheetFormatPr defaultColWidth="12" defaultRowHeight="15.5" x14ac:dyDescent="0.35"/>
  <cols>
    <col min="1" max="1" width="12" style="26"/>
    <col min="2" max="2" width="13.6328125" style="26" customWidth="1"/>
    <col min="3" max="12" width="12" style="26"/>
    <col min="13" max="13" width="12" style="26" customWidth="1"/>
    <col min="14" max="14" width="13.81640625" style="26" customWidth="1"/>
    <col min="15" max="25" width="12" style="26"/>
    <col min="26" max="26" width="13.81640625" style="26" customWidth="1"/>
    <col min="27" max="16384" width="12" style="26"/>
  </cols>
  <sheetData>
    <row r="1" spans="1:35" ht="16" thickBot="1" x14ac:dyDescent="0.35">
      <c r="A1" s="120" t="s">
        <v>0</v>
      </c>
      <c r="B1" s="121"/>
      <c r="C1" s="121"/>
      <c r="D1" s="121"/>
      <c r="E1" s="121"/>
      <c r="F1" s="121"/>
      <c r="G1" s="121"/>
      <c r="H1" s="121"/>
      <c r="I1" s="121"/>
      <c r="J1" s="121"/>
      <c r="K1" s="122"/>
      <c r="M1" s="120" t="s">
        <v>0</v>
      </c>
      <c r="N1" s="121"/>
      <c r="O1" s="121"/>
      <c r="P1" s="121"/>
      <c r="Q1" s="121"/>
      <c r="R1" s="121"/>
      <c r="S1" s="121"/>
      <c r="T1" s="121"/>
      <c r="U1" s="121"/>
      <c r="V1" s="121"/>
      <c r="W1" s="122"/>
      <c r="Y1" s="120" t="s">
        <v>0</v>
      </c>
      <c r="Z1" s="121"/>
      <c r="AA1" s="121"/>
      <c r="AB1" s="121"/>
      <c r="AC1" s="121"/>
      <c r="AD1" s="121"/>
      <c r="AE1" s="121"/>
      <c r="AF1" s="121"/>
      <c r="AG1" s="121"/>
      <c r="AH1" s="121"/>
      <c r="AI1" s="122"/>
    </row>
    <row r="2" spans="1:35" x14ac:dyDescent="0.35">
      <c r="A2" s="37"/>
      <c r="B2" s="38"/>
      <c r="C2" s="38"/>
      <c r="D2" s="38"/>
      <c r="E2" s="38"/>
      <c r="F2" s="38"/>
      <c r="G2" s="38"/>
      <c r="H2" s="38"/>
      <c r="I2" s="38"/>
      <c r="J2" s="38"/>
      <c r="K2" s="39"/>
      <c r="M2" s="40"/>
      <c r="N2" s="70"/>
      <c r="O2" s="70"/>
      <c r="P2" s="70"/>
      <c r="Q2" s="70"/>
      <c r="R2" s="70"/>
      <c r="S2" s="70"/>
      <c r="T2" s="70"/>
      <c r="U2" s="70"/>
      <c r="V2" s="70"/>
      <c r="W2" s="41"/>
      <c r="Y2" s="40"/>
      <c r="Z2" s="70"/>
      <c r="AA2" s="70"/>
      <c r="AB2" s="70"/>
      <c r="AC2" s="70"/>
      <c r="AD2" s="70"/>
      <c r="AE2" s="70"/>
      <c r="AF2" s="70"/>
      <c r="AG2" s="70"/>
      <c r="AH2" s="70"/>
      <c r="AI2" s="41"/>
    </row>
    <row r="3" spans="1:35" x14ac:dyDescent="0.3">
      <c r="A3" s="126" t="s">
        <v>1</v>
      </c>
      <c r="B3" s="127"/>
      <c r="C3" s="128">
        <v>45621</v>
      </c>
      <c r="D3" s="129"/>
      <c r="E3" s="130"/>
      <c r="F3" s="69"/>
      <c r="G3" s="69"/>
      <c r="H3" s="27" t="s">
        <v>4</v>
      </c>
      <c r="I3" s="27"/>
      <c r="J3" s="28" t="s">
        <v>37</v>
      </c>
      <c r="K3" s="29"/>
      <c r="M3" s="126" t="s">
        <v>1</v>
      </c>
      <c r="N3" s="127"/>
      <c r="O3" s="128">
        <v>45621</v>
      </c>
      <c r="P3" s="129"/>
      <c r="Q3" s="130"/>
      <c r="R3" s="69"/>
      <c r="S3" s="69"/>
      <c r="T3" s="27" t="s">
        <v>4</v>
      </c>
      <c r="U3" s="27"/>
      <c r="V3" s="28" t="s">
        <v>37</v>
      </c>
      <c r="W3" s="29"/>
      <c r="Y3" s="126" t="s">
        <v>1</v>
      </c>
      <c r="Z3" s="127"/>
      <c r="AA3" s="128">
        <v>45621</v>
      </c>
      <c r="AB3" s="129"/>
      <c r="AC3" s="130"/>
      <c r="AD3" s="69"/>
      <c r="AE3" s="69"/>
      <c r="AF3" s="27" t="s">
        <v>4</v>
      </c>
      <c r="AG3" s="27"/>
      <c r="AH3" s="28" t="s">
        <v>37</v>
      </c>
      <c r="AI3" s="29"/>
    </row>
    <row r="4" spans="1:35" x14ac:dyDescent="0.3">
      <c r="A4" s="126" t="s">
        <v>2</v>
      </c>
      <c r="B4" s="127"/>
      <c r="C4" s="30" t="s">
        <v>21</v>
      </c>
      <c r="D4" s="31"/>
      <c r="E4" s="32"/>
      <c r="F4" s="69"/>
      <c r="G4" s="69"/>
      <c r="H4" s="27" t="s">
        <v>36</v>
      </c>
      <c r="I4" s="27"/>
      <c r="J4" s="28" t="s">
        <v>33</v>
      </c>
      <c r="K4" s="29"/>
      <c r="M4" s="126" t="s">
        <v>2</v>
      </c>
      <c r="N4" s="127"/>
      <c r="O4" s="131" t="s">
        <v>21</v>
      </c>
      <c r="P4" s="132"/>
      <c r="Q4" s="133"/>
      <c r="R4" s="69"/>
      <c r="S4" s="69"/>
      <c r="T4" s="27" t="s">
        <v>36</v>
      </c>
      <c r="U4" s="27"/>
      <c r="V4" s="28" t="s">
        <v>33</v>
      </c>
      <c r="W4" s="29"/>
      <c r="Y4" s="126" t="s">
        <v>2</v>
      </c>
      <c r="Z4" s="127"/>
      <c r="AA4" s="131" t="s">
        <v>21</v>
      </c>
      <c r="AB4" s="132"/>
      <c r="AC4" s="133"/>
      <c r="AD4" s="69"/>
      <c r="AE4" s="69"/>
      <c r="AF4" s="27" t="s">
        <v>36</v>
      </c>
      <c r="AG4" s="27"/>
      <c r="AH4" s="28" t="s">
        <v>33</v>
      </c>
      <c r="AI4" s="29"/>
    </row>
    <row r="5" spans="1:35" x14ac:dyDescent="0.3">
      <c r="A5" s="126" t="s">
        <v>3</v>
      </c>
      <c r="B5" s="127"/>
      <c r="C5" s="30">
        <v>1</v>
      </c>
      <c r="D5" s="31"/>
      <c r="E5" s="32"/>
      <c r="F5" s="69"/>
      <c r="G5" s="69"/>
      <c r="H5" s="33" t="s">
        <v>34</v>
      </c>
      <c r="I5" s="34"/>
      <c r="J5" s="35" t="s">
        <v>35</v>
      </c>
      <c r="K5" s="36"/>
      <c r="M5" s="126" t="s">
        <v>3</v>
      </c>
      <c r="N5" s="127"/>
      <c r="O5" s="131">
        <v>1</v>
      </c>
      <c r="P5" s="132"/>
      <c r="Q5" s="133"/>
      <c r="R5" s="69"/>
      <c r="S5" s="69"/>
      <c r="T5" s="33" t="s">
        <v>34</v>
      </c>
      <c r="U5" s="34"/>
      <c r="V5" s="35" t="s">
        <v>38</v>
      </c>
      <c r="W5" s="36"/>
      <c r="Y5" s="126" t="s">
        <v>3</v>
      </c>
      <c r="Z5" s="127"/>
      <c r="AA5" s="131">
        <v>1</v>
      </c>
      <c r="AB5" s="132"/>
      <c r="AC5" s="133"/>
      <c r="AD5" s="69"/>
      <c r="AE5" s="69"/>
      <c r="AF5" s="33" t="s">
        <v>34</v>
      </c>
      <c r="AG5" s="34"/>
      <c r="AH5" s="35" t="s">
        <v>39</v>
      </c>
      <c r="AI5" s="36"/>
    </row>
    <row r="6" spans="1:35" ht="16" thickBot="1" x14ac:dyDescent="0.4">
      <c r="A6" s="40"/>
      <c r="B6" s="70"/>
      <c r="C6" s="70"/>
      <c r="D6" s="70"/>
      <c r="E6" s="70"/>
      <c r="F6" s="70"/>
      <c r="G6" s="70"/>
      <c r="H6" s="70"/>
      <c r="I6" s="70"/>
      <c r="J6" s="70"/>
      <c r="K6" s="41"/>
      <c r="M6" s="40"/>
      <c r="N6" s="70"/>
      <c r="O6" s="70"/>
      <c r="P6" s="70"/>
      <c r="Q6" s="70"/>
      <c r="R6" s="70"/>
      <c r="S6" s="70"/>
      <c r="T6" s="70"/>
      <c r="U6" s="70"/>
      <c r="V6" s="70"/>
      <c r="W6" s="41"/>
      <c r="Y6" s="40"/>
      <c r="Z6" s="70"/>
      <c r="AA6" s="70"/>
      <c r="AB6" s="70"/>
      <c r="AC6" s="70"/>
      <c r="AD6" s="70"/>
      <c r="AE6" s="70"/>
      <c r="AF6" s="70"/>
      <c r="AG6" s="70"/>
      <c r="AH6" s="70"/>
      <c r="AI6" s="41"/>
    </row>
    <row r="7" spans="1:35" x14ac:dyDescent="0.35">
      <c r="A7" s="40"/>
      <c r="B7" s="70"/>
      <c r="C7" s="70"/>
      <c r="D7" s="70"/>
      <c r="E7" s="136"/>
      <c r="F7" s="137"/>
      <c r="G7" s="138"/>
      <c r="H7" s="70"/>
      <c r="I7" s="70"/>
      <c r="J7" s="70"/>
      <c r="K7" s="41"/>
      <c r="M7" s="40"/>
      <c r="N7" s="70"/>
      <c r="O7" s="70"/>
      <c r="P7" s="70"/>
      <c r="Q7" s="136"/>
      <c r="R7" s="137"/>
      <c r="S7" s="138"/>
      <c r="T7" s="70"/>
      <c r="U7" s="70"/>
      <c r="V7" s="70"/>
      <c r="W7" s="41"/>
      <c r="Y7" s="40"/>
      <c r="Z7" s="70"/>
      <c r="AA7" s="70"/>
      <c r="AB7" s="70"/>
      <c r="AC7" s="136"/>
      <c r="AD7" s="137"/>
      <c r="AE7" s="138"/>
      <c r="AF7" s="70"/>
      <c r="AG7" s="70"/>
      <c r="AH7" s="70"/>
      <c r="AI7" s="41"/>
    </row>
    <row r="8" spans="1:35" x14ac:dyDescent="0.35">
      <c r="A8" s="40"/>
      <c r="B8" s="70"/>
      <c r="C8" s="70"/>
      <c r="D8" s="70"/>
      <c r="E8" s="139"/>
      <c r="F8" s="140"/>
      <c r="G8" s="141"/>
      <c r="H8" s="70"/>
      <c r="I8" s="70"/>
      <c r="J8" s="70"/>
      <c r="K8" s="41"/>
      <c r="M8" s="40"/>
      <c r="N8" s="70"/>
      <c r="O8" s="70"/>
      <c r="P8" s="70"/>
      <c r="Q8" s="139"/>
      <c r="R8" s="140"/>
      <c r="S8" s="141"/>
      <c r="T8" s="70"/>
      <c r="U8" s="70"/>
      <c r="V8" s="70"/>
      <c r="W8" s="41"/>
      <c r="Y8" s="40"/>
      <c r="Z8" s="70"/>
      <c r="AA8" s="70"/>
      <c r="AB8" s="70"/>
      <c r="AC8" s="139"/>
      <c r="AD8" s="140"/>
      <c r="AE8" s="141"/>
      <c r="AF8" s="70"/>
      <c r="AG8" s="70"/>
      <c r="AH8" s="70"/>
      <c r="AI8" s="41"/>
    </row>
    <row r="9" spans="1:35" x14ac:dyDescent="0.35">
      <c r="A9" s="40"/>
      <c r="B9" s="70"/>
      <c r="C9" s="70"/>
      <c r="D9" s="70"/>
      <c r="E9" s="139"/>
      <c r="F9" s="140"/>
      <c r="G9" s="141"/>
      <c r="H9" s="70"/>
      <c r="I9" s="70"/>
      <c r="J9" s="70"/>
      <c r="K9" s="41"/>
      <c r="M9" s="40"/>
      <c r="N9" s="70"/>
      <c r="O9" s="70"/>
      <c r="P9" s="70"/>
      <c r="Q9" s="139"/>
      <c r="R9" s="140"/>
      <c r="S9" s="141"/>
      <c r="T9" s="70"/>
      <c r="U9" s="70"/>
      <c r="V9" s="70"/>
      <c r="W9" s="41"/>
      <c r="Y9" s="40"/>
      <c r="Z9" s="70"/>
      <c r="AA9" s="70"/>
      <c r="AB9" s="70"/>
      <c r="AC9" s="139"/>
      <c r="AD9" s="140"/>
      <c r="AE9" s="141"/>
      <c r="AF9" s="70"/>
      <c r="AG9" s="70"/>
      <c r="AH9" s="70"/>
      <c r="AI9" s="41"/>
    </row>
    <row r="10" spans="1:35" x14ac:dyDescent="0.35">
      <c r="A10" s="40"/>
      <c r="B10" s="70"/>
      <c r="C10" s="70"/>
      <c r="D10" s="70"/>
      <c r="E10" s="139"/>
      <c r="F10" s="140"/>
      <c r="G10" s="141"/>
      <c r="H10" s="70"/>
      <c r="I10" s="70"/>
      <c r="J10" s="70"/>
      <c r="K10" s="41"/>
      <c r="M10" s="40"/>
      <c r="N10" s="70"/>
      <c r="O10" s="70"/>
      <c r="P10" s="70"/>
      <c r="Q10" s="139"/>
      <c r="R10" s="140"/>
      <c r="S10" s="141"/>
      <c r="T10" s="70"/>
      <c r="U10" s="70"/>
      <c r="V10" s="70"/>
      <c r="W10" s="41"/>
      <c r="Y10" s="40"/>
      <c r="Z10" s="70"/>
      <c r="AA10" s="70"/>
      <c r="AB10" s="70"/>
      <c r="AC10" s="139"/>
      <c r="AD10" s="140"/>
      <c r="AE10" s="141"/>
      <c r="AF10" s="70"/>
      <c r="AG10" s="70"/>
      <c r="AH10" s="70"/>
      <c r="AI10" s="41"/>
    </row>
    <row r="11" spans="1:35" x14ac:dyDescent="0.35">
      <c r="A11" s="40"/>
      <c r="B11" s="70"/>
      <c r="C11" s="70"/>
      <c r="D11" s="70"/>
      <c r="E11" s="139"/>
      <c r="F11" s="140"/>
      <c r="G11" s="141"/>
      <c r="H11" s="70"/>
      <c r="I11" s="70"/>
      <c r="J11" s="70"/>
      <c r="K11" s="41"/>
      <c r="M11" s="40"/>
      <c r="N11" s="70"/>
      <c r="O11" s="70"/>
      <c r="P11" s="70"/>
      <c r="Q11" s="139"/>
      <c r="R11" s="140"/>
      <c r="S11" s="141"/>
      <c r="T11" s="70"/>
      <c r="U11" s="70"/>
      <c r="V11" s="70"/>
      <c r="W11" s="41"/>
      <c r="Y11" s="40"/>
      <c r="Z11" s="70"/>
      <c r="AA11" s="70"/>
      <c r="AB11" s="70"/>
      <c r="AC11" s="139"/>
      <c r="AD11" s="140"/>
      <c r="AE11" s="141"/>
      <c r="AF11" s="70"/>
      <c r="AG11" s="70"/>
      <c r="AH11" s="70"/>
      <c r="AI11" s="41"/>
    </row>
    <row r="12" spans="1:35" x14ac:dyDescent="0.35">
      <c r="A12" s="40"/>
      <c r="B12" s="70"/>
      <c r="C12" s="70"/>
      <c r="D12" s="70"/>
      <c r="E12" s="139"/>
      <c r="F12" s="140"/>
      <c r="G12" s="141"/>
      <c r="H12" s="70"/>
      <c r="I12" s="70"/>
      <c r="J12" s="70"/>
      <c r="K12" s="41"/>
      <c r="M12" s="40"/>
      <c r="N12" s="70"/>
      <c r="O12" s="70"/>
      <c r="P12" s="70"/>
      <c r="Q12" s="139"/>
      <c r="R12" s="140"/>
      <c r="S12" s="141"/>
      <c r="T12" s="70"/>
      <c r="U12" s="70"/>
      <c r="V12" s="70"/>
      <c r="W12" s="41"/>
      <c r="Y12" s="40"/>
      <c r="Z12" s="70"/>
      <c r="AA12" s="70"/>
      <c r="AB12" s="70"/>
      <c r="AC12" s="139"/>
      <c r="AD12" s="140"/>
      <c r="AE12" s="141"/>
      <c r="AF12" s="70"/>
      <c r="AG12" s="70"/>
      <c r="AH12" s="70"/>
      <c r="AI12" s="41"/>
    </row>
    <row r="13" spans="1:35" x14ac:dyDescent="0.35">
      <c r="A13" s="40"/>
      <c r="B13" s="70"/>
      <c r="C13" s="70"/>
      <c r="D13" s="70"/>
      <c r="E13" s="139"/>
      <c r="F13" s="140"/>
      <c r="G13" s="141"/>
      <c r="H13" s="70"/>
      <c r="I13" s="70"/>
      <c r="J13" s="70"/>
      <c r="K13" s="41"/>
      <c r="M13" s="40"/>
      <c r="N13" s="70"/>
      <c r="O13" s="70"/>
      <c r="P13" s="70"/>
      <c r="Q13" s="139"/>
      <c r="R13" s="140"/>
      <c r="S13" s="141"/>
      <c r="T13" s="70"/>
      <c r="U13" s="70"/>
      <c r="V13" s="70"/>
      <c r="W13" s="41"/>
      <c r="Y13" s="40"/>
      <c r="Z13" s="70"/>
      <c r="AA13" s="70"/>
      <c r="AB13" s="70"/>
      <c r="AC13" s="139"/>
      <c r="AD13" s="140"/>
      <c r="AE13" s="141"/>
      <c r="AF13" s="70"/>
      <c r="AG13" s="70"/>
      <c r="AH13" s="70"/>
      <c r="AI13" s="41"/>
    </row>
    <row r="14" spans="1:35" x14ac:dyDescent="0.35">
      <c r="A14" s="40"/>
      <c r="B14" s="70"/>
      <c r="C14" s="70"/>
      <c r="D14" s="70"/>
      <c r="E14" s="139"/>
      <c r="F14" s="140"/>
      <c r="G14" s="141"/>
      <c r="H14" s="70"/>
      <c r="I14" s="70"/>
      <c r="J14" s="70"/>
      <c r="K14" s="41"/>
      <c r="M14" s="40"/>
      <c r="N14" s="70"/>
      <c r="O14" s="70"/>
      <c r="P14" s="70"/>
      <c r="Q14" s="139"/>
      <c r="R14" s="140"/>
      <c r="S14" s="141"/>
      <c r="T14" s="70"/>
      <c r="U14" s="70"/>
      <c r="V14" s="70"/>
      <c r="W14" s="41"/>
      <c r="Y14" s="40"/>
      <c r="Z14" s="70"/>
      <c r="AA14" s="70"/>
      <c r="AB14" s="70"/>
      <c r="AC14" s="139"/>
      <c r="AD14" s="140"/>
      <c r="AE14" s="141"/>
      <c r="AF14" s="70"/>
      <c r="AG14" s="70"/>
      <c r="AH14" s="70"/>
      <c r="AI14" s="41"/>
    </row>
    <row r="15" spans="1:35" x14ac:dyDescent="0.35">
      <c r="A15" s="40"/>
      <c r="B15" s="70"/>
      <c r="C15" s="70"/>
      <c r="D15" s="70"/>
      <c r="E15" s="139"/>
      <c r="F15" s="140"/>
      <c r="G15" s="141"/>
      <c r="H15" s="70"/>
      <c r="I15" s="70"/>
      <c r="J15" s="70"/>
      <c r="K15" s="41"/>
      <c r="M15" s="40"/>
      <c r="N15" s="70"/>
      <c r="O15" s="70"/>
      <c r="P15" s="70"/>
      <c r="Q15" s="139"/>
      <c r="R15" s="140"/>
      <c r="S15" s="141"/>
      <c r="T15" s="70"/>
      <c r="U15" s="70"/>
      <c r="V15" s="70"/>
      <c r="W15" s="41"/>
      <c r="Y15" s="40"/>
      <c r="Z15" s="70"/>
      <c r="AA15" s="70"/>
      <c r="AB15" s="70"/>
      <c r="AC15" s="139"/>
      <c r="AD15" s="140"/>
      <c r="AE15" s="141"/>
      <c r="AF15" s="70"/>
      <c r="AG15" s="70"/>
      <c r="AH15" s="70"/>
      <c r="AI15" s="41"/>
    </row>
    <row r="16" spans="1:35" x14ac:dyDescent="0.35">
      <c r="A16" s="40"/>
      <c r="B16" s="70"/>
      <c r="C16" s="70"/>
      <c r="D16" s="70"/>
      <c r="E16" s="139"/>
      <c r="F16" s="140"/>
      <c r="G16" s="141"/>
      <c r="H16" s="70"/>
      <c r="I16" s="70"/>
      <c r="J16" s="70"/>
      <c r="K16" s="41"/>
      <c r="M16" s="40"/>
      <c r="N16" s="70"/>
      <c r="O16" s="70"/>
      <c r="P16" s="70"/>
      <c r="Q16" s="139"/>
      <c r="R16" s="140"/>
      <c r="S16" s="141"/>
      <c r="T16" s="70"/>
      <c r="U16" s="70"/>
      <c r="V16" s="70"/>
      <c r="W16" s="41"/>
      <c r="Y16" s="40"/>
      <c r="Z16" s="70"/>
      <c r="AA16" s="70"/>
      <c r="AB16" s="70"/>
      <c r="AC16" s="139"/>
      <c r="AD16" s="140"/>
      <c r="AE16" s="141"/>
      <c r="AF16" s="70"/>
      <c r="AG16" s="70"/>
      <c r="AH16" s="70"/>
      <c r="AI16" s="41"/>
    </row>
    <row r="17" spans="1:35" x14ac:dyDescent="0.35">
      <c r="A17" s="40"/>
      <c r="B17" s="70"/>
      <c r="C17" s="70"/>
      <c r="D17" s="70"/>
      <c r="E17" s="139"/>
      <c r="F17" s="140"/>
      <c r="G17" s="141"/>
      <c r="H17" s="70"/>
      <c r="I17" s="70"/>
      <c r="J17" s="70"/>
      <c r="K17" s="41"/>
      <c r="M17" s="40"/>
      <c r="N17" s="70"/>
      <c r="O17" s="70"/>
      <c r="P17" s="70"/>
      <c r="Q17" s="139"/>
      <c r="R17" s="140"/>
      <c r="S17" s="141"/>
      <c r="T17" s="70"/>
      <c r="U17" s="70"/>
      <c r="V17" s="70"/>
      <c r="W17" s="41"/>
      <c r="Y17" s="40"/>
      <c r="Z17" s="70"/>
      <c r="AA17" s="70"/>
      <c r="AB17" s="70"/>
      <c r="AC17" s="139"/>
      <c r="AD17" s="140"/>
      <c r="AE17" s="141"/>
      <c r="AF17" s="70"/>
      <c r="AG17" s="70"/>
      <c r="AH17" s="70"/>
      <c r="AI17" s="41"/>
    </row>
    <row r="18" spans="1:35" x14ac:dyDescent="0.3">
      <c r="A18" s="42"/>
      <c r="B18" s="71"/>
      <c r="C18" s="71"/>
      <c r="D18" s="71"/>
      <c r="E18" s="139"/>
      <c r="F18" s="140"/>
      <c r="G18" s="141"/>
      <c r="H18" s="71"/>
      <c r="I18" s="71"/>
      <c r="J18" s="71"/>
      <c r="K18" s="64"/>
      <c r="M18" s="42"/>
      <c r="N18" s="71"/>
      <c r="O18" s="71"/>
      <c r="P18" s="71"/>
      <c r="Q18" s="139"/>
      <c r="R18" s="140"/>
      <c r="S18" s="141"/>
      <c r="T18" s="71"/>
      <c r="U18" s="71"/>
      <c r="V18" s="71"/>
      <c r="W18" s="64"/>
      <c r="Y18" s="175"/>
      <c r="Z18" s="176"/>
      <c r="AA18" s="71"/>
      <c r="AB18" s="71"/>
      <c r="AC18" s="139"/>
      <c r="AD18" s="140"/>
      <c r="AE18" s="141"/>
      <c r="AF18" s="71"/>
      <c r="AG18" s="71"/>
      <c r="AH18" s="71"/>
      <c r="AI18" s="64"/>
    </row>
    <row r="19" spans="1:35" ht="16" thickBot="1" x14ac:dyDescent="0.35">
      <c r="A19" s="43"/>
      <c r="B19" s="72"/>
      <c r="C19" s="72"/>
      <c r="D19" s="72"/>
      <c r="E19" s="142"/>
      <c r="F19" s="143"/>
      <c r="G19" s="144"/>
      <c r="H19" s="72"/>
      <c r="I19" s="72"/>
      <c r="J19" s="72"/>
      <c r="K19" s="44"/>
      <c r="M19" s="42"/>
      <c r="N19" s="71"/>
      <c r="O19" s="71"/>
      <c r="P19" s="71"/>
      <c r="Q19" s="142"/>
      <c r="R19" s="143"/>
      <c r="S19" s="144"/>
      <c r="T19" s="71"/>
      <c r="U19" s="71"/>
      <c r="V19" s="71"/>
      <c r="W19" s="64"/>
      <c r="Y19" s="42"/>
      <c r="Z19" s="71"/>
      <c r="AA19" s="71"/>
      <c r="AB19" s="71"/>
      <c r="AC19" s="142"/>
      <c r="AD19" s="143"/>
      <c r="AE19" s="144"/>
      <c r="AF19" s="71"/>
      <c r="AG19" s="71"/>
      <c r="AH19" s="71"/>
      <c r="AI19" s="64"/>
    </row>
    <row r="20" spans="1:35" x14ac:dyDescent="0.35">
      <c r="A20" s="134" t="s">
        <v>6</v>
      </c>
      <c r="B20" s="135"/>
      <c r="C20" s="72"/>
      <c r="D20" s="72"/>
      <c r="E20" s="72"/>
      <c r="F20" s="72"/>
      <c r="G20" s="72"/>
      <c r="H20" s="72"/>
      <c r="I20" s="72"/>
      <c r="J20" s="72"/>
      <c r="K20" s="44"/>
      <c r="M20" s="134" t="s">
        <v>6</v>
      </c>
      <c r="N20" s="135"/>
      <c r="O20" s="72"/>
      <c r="P20" s="72"/>
      <c r="Q20" s="72"/>
      <c r="R20" s="72"/>
      <c r="S20" s="72"/>
      <c r="T20" s="72"/>
      <c r="U20" s="72"/>
      <c r="V20" s="72"/>
      <c r="W20" s="44"/>
      <c r="Y20" s="134" t="s">
        <v>6</v>
      </c>
      <c r="Z20" s="135"/>
      <c r="AA20" s="72"/>
      <c r="AB20" s="72"/>
      <c r="AC20" s="72"/>
      <c r="AD20" s="72"/>
      <c r="AE20" s="72"/>
      <c r="AF20" s="72"/>
      <c r="AG20" s="72"/>
      <c r="AH20" s="72"/>
      <c r="AI20" s="44"/>
    </row>
    <row r="21" spans="1:35" x14ac:dyDescent="0.35">
      <c r="A21" s="45" t="s">
        <v>7</v>
      </c>
      <c r="B21" s="46" t="s">
        <v>8</v>
      </c>
      <c r="C21" s="147" t="s">
        <v>9</v>
      </c>
      <c r="D21" s="148"/>
      <c r="E21" s="135"/>
      <c r="F21" s="147" t="s">
        <v>10</v>
      </c>
      <c r="G21" s="148"/>
      <c r="H21" s="135"/>
      <c r="I21" s="147" t="s">
        <v>11</v>
      </c>
      <c r="J21" s="148"/>
      <c r="K21" s="149"/>
      <c r="M21" s="45" t="s">
        <v>7</v>
      </c>
      <c r="N21" s="46" t="s">
        <v>8</v>
      </c>
      <c r="O21" s="147" t="s">
        <v>9</v>
      </c>
      <c r="P21" s="148"/>
      <c r="Q21" s="135"/>
      <c r="R21" s="147" t="s">
        <v>10</v>
      </c>
      <c r="S21" s="148"/>
      <c r="T21" s="135"/>
      <c r="U21" s="147" t="s">
        <v>11</v>
      </c>
      <c r="V21" s="148"/>
      <c r="W21" s="149"/>
      <c r="Y21" s="45" t="s">
        <v>7</v>
      </c>
      <c r="Z21" s="46" t="s">
        <v>8</v>
      </c>
      <c r="AA21" s="147" t="s">
        <v>9</v>
      </c>
      <c r="AB21" s="148"/>
      <c r="AC21" s="135"/>
      <c r="AD21" s="147" t="s">
        <v>10</v>
      </c>
      <c r="AE21" s="148"/>
      <c r="AF21" s="135"/>
      <c r="AG21" s="147" t="s">
        <v>11</v>
      </c>
      <c r="AH21" s="148"/>
      <c r="AI21" s="149"/>
    </row>
    <row r="22" spans="1:35" x14ac:dyDescent="0.35">
      <c r="A22" s="47"/>
      <c r="B22" s="48" t="s">
        <v>12</v>
      </c>
      <c r="C22" s="49" t="s">
        <v>31</v>
      </c>
      <c r="D22" s="49" t="s">
        <v>14</v>
      </c>
      <c r="E22" s="49" t="s">
        <v>15</v>
      </c>
      <c r="F22" s="49" t="s">
        <v>31</v>
      </c>
      <c r="G22" s="49" t="s">
        <v>14</v>
      </c>
      <c r="H22" s="49" t="s">
        <v>15</v>
      </c>
      <c r="I22" s="49" t="s">
        <v>13</v>
      </c>
      <c r="J22" s="49" t="s">
        <v>14</v>
      </c>
      <c r="K22" s="50" t="s">
        <v>15</v>
      </c>
      <c r="M22" s="47"/>
      <c r="N22" s="48" t="s">
        <v>12</v>
      </c>
      <c r="O22" s="49" t="s">
        <v>31</v>
      </c>
      <c r="P22" s="49" t="s">
        <v>14</v>
      </c>
      <c r="Q22" s="49" t="s">
        <v>15</v>
      </c>
      <c r="R22" s="49" t="s">
        <v>31</v>
      </c>
      <c r="S22" s="49" t="s">
        <v>14</v>
      </c>
      <c r="T22" s="49" t="s">
        <v>15</v>
      </c>
      <c r="U22" s="49" t="s">
        <v>31</v>
      </c>
      <c r="V22" s="49" t="s">
        <v>14</v>
      </c>
      <c r="W22" s="50" t="s">
        <v>15</v>
      </c>
      <c r="Y22" s="47"/>
      <c r="Z22" s="48" t="s">
        <v>12</v>
      </c>
      <c r="AA22" s="49" t="s">
        <v>31</v>
      </c>
      <c r="AB22" s="49" t="s">
        <v>14</v>
      </c>
      <c r="AC22" s="49" t="s">
        <v>15</v>
      </c>
      <c r="AD22" s="49" t="s">
        <v>31</v>
      </c>
      <c r="AE22" s="49" t="s">
        <v>14</v>
      </c>
      <c r="AF22" s="49" t="s">
        <v>15</v>
      </c>
      <c r="AG22" s="49" t="s">
        <v>31</v>
      </c>
      <c r="AH22" s="49" t="s">
        <v>14</v>
      </c>
      <c r="AI22" s="50" t="s">
        <v>15</v>
      </c>
    </row>
    <row r="23" spans="1:35" x14ac:dyDescent="0.35">
      <c r="A23" s="47"/>
      <c r="B23" s="48"/>
      <c r="C23" s="49" t="s">
        <v>26</v>
      </c>
      <c r="D23" s="49" t="s">
        <v>27</v>
      </c>
      <c r="E23" s="49" t="s">
        <v>32</v>
      </c>
      <c r="F23" s="49" t="s">
        <v>26</v>
      </c>
      <c r="G23" s="49" t="s">
        <v>27</v>
      </c>
      <c r="H23" s="49" t="s">
        <v>32</v>
      </c>
      <c r="I23" s="49" t="s">
        <v>26</v>
      </c>
      <c r="J23" s="49" t="s">
        <v>27</v>
      </c>
      <c r="K23" s="50" t="s">
        <v>32</v>
      </c>
      <c r="M23" s="47"/>
      <c r="N23" s="48"/>
      <c r="O23" s="49" t="s">
        <v>26</v>
      </c>
      <c r="P23" s="49" t="s">
        <v>27</v>
      </c>
      <c r="Q23" s="50" t="s">
        <v>32</v>
      </c>
      <c r="R23" s="49" t="s">
        <v>26</v>
      </c>
      <c r="S23" s="49" t="s">
        <v>27</v>
      </c>
      <c r="T23" s="50" t="s">
        <v>32</v>
      </c>
      <c r="U23" s="49" t="s">
        <v>26</v>
      </c>
      <c r="V23" s="49" t="s">
        <v>27</v>
      </c>
      <c r="W23" s="50" t="s">
        <v>32</v>
      </c>
      <c r="Y23" s="47"/>
      <c r="Z23" s="48"/>
      <c r="AA23" s="49" t="s">
        <v>26</v>
      </c>
      <c r="AB23" s="49" t="s">
        <v>27</v>
      </c>
      <c r="AC23" s="50" t="s">
        <v>32</v>
      </c>
      <c r="AD23" s="49" t="s">
        <v>26</v>
      </c>
      <c r="AE23" s="49" t="s">
        <v>27</v>
      </c>
      <c r="AF23" s="50" t="s">
        <v>32</v>
      </c>
      <c r="AG23" s="49" t="s">
        <v>26</v>
      </c>
      <c r="AH23" s="49" t="s">
        <v>27</v>
      </c>
      <c r="AI23" s="50" t="s">
        <v>32</v>
      </c>
    </row>
    <row r="24" spans="1:35" x14ac:dyDescent="0.3">
      <c r="A24" s="51">
        <v>1</v>
      </c>
      <c r="B24" s="52">
        <v>4</v>
      </c>
      <c r="C24" s="65">
        <v>9.0999999999999998E-2</v>
      </c>
      <c r="D24" s="65">
        <v>0.39</v>
      </c>
      <c r="E24" s="65">
        <v>2900</v>
      </c>
      <c r="F24" s="65">
        <v>1.9E-2</v>
      </c>
      <c r="G24" s="65">
        <v>0.31</v>
      </c>
      <c r="H24" s="65">
        <v>1500</v>
      </c>
      <c r="I24" s="65">
        <v>0.247</v>
      </c>
      <c r="J24" s="65">
        <v>1.49</v>
      </c>
      <c r="K24" s="66">
        <v>100</v>
      </c>
      <c r="M24" s="51">
        <v>1</v>
      </c>
      <c r="N24" s="52">
        <v>4</v>
      </c>
      <c r="O24" s="65">
        <v>0.02</v>
      </c>
      <c r="P24" s="65">
        <v>0</v>
      </c>
      <c r="Q24" s="65">
        <v>2800</v>
      </c>
      <c r="R24" s="65">
        <v>4.7E-2</v>
      </c>
      <c r="S24" s="65">
        <v>0.59</v>
      </c>
      <c r="T24" s="65">
        <v>1800</v>
      </c>
      <c r="U24" s="65">
        <v>0.106</v>
      </c>
      <c r="V24" s="65">
        <v>0.55000000000000004</v>
      </c>
      <c r="W24" s="66">
        <v>500</v>
      </c>
      <c r="Y24" s="51">
        <v>1</v>
      </c>
      <c r="Z24" s="52">
        <v>4</v>
      </c>
      <c r="AA24" s="65">
        <v>0.02</v>
      </c>
      <c r="AB24" s="65">
        <v>0.9</v>
      </c>
      <c r="AC24" s="65">
        <v>2400</v>
      </c>
      <c r="AD24" s="65">
        <v>9.2999999999999999E-2</v>
      </c>
      <c r="AE24" s="65">
        <v>3.95</v>
      </c>
      <c r="AF24" s="65">
        <v>2000</v>
      </c>
      <c r="AG24" s="65">
        <v>3.1E-2</v>
      </c>
      <c r="AH24" s="65">
        <v>0.95</v>
      </c>
      <c r="AI24" s="66">
        <v>1600</v>
      </c>
    </row>
    <row r="25" spans="1:35" x14ac:dyDescent="0.3">
      <c r="A25" s="51">
        <v>2</v>
      </c>
      <c r="B25" s="52">
        <v>8</v>
      </c>
      <c r="C25" s="65">
        <v>4.3999999999999997E-2</v>
      </c>
      <c r="D25" s="65">
        <v>0.65</v>
      </c>
      <c r="E25" s="65">
        <v>3500</v>
      </c>
      <c r="F25" s="65">
        <v>0.02</v>
      </c>
      <c r="G25" s="65">
        <v>0</v>
      </c>
      <c r="H25" s="65">
        <v>1100</v>
      </c>
      <c r="I25" s="65">
        <v>5.3999999999999999E-2</v>
      </c>
      <c r="J25" s="65">
        <v>0.17</v>
      </c>
      <c r="K25" s="66">
        <v>1700</v>
      </c>
      <c r="M25" s="51">
        <v>2</v>
      </c>
      <c r="N25" s="52">
        <v>8</v>
      </c>
      <c r="O25" s="65">
        <v>0.16</v>
      </c>
      <c r="P25" s="65">
        <v>0</v>
      </c>
      <c r="Q25" s="65">
        <v>4100</v>
      </c>
      <c r="R25" s="65">
        <v>3.5000000000000003E-2</v>
      </c>
      <c r="S25" s="65">
        <v>0.74</v>
      </c>
      <c r="T25" s="65">
        <v>1500</v>
      </c>
      <c r="U25" s="65">
        <v>4.7E-2</v>
      </c>
      <c r="V25" s="65">
        <v>0.19</v>
      </c>
      <c r="W25" s="66">
        <v>500</v>
      </c>
      <c r="Y25" s="51">
        <v>2</v>
      </c>
      <c r="Z25" s="52">
        <v>8</v>
      </c>
      <c r="AA25" s="65">
        <v>5.0000000000000001E-3</v>
      </c>
      <c r="AB25" s="65">
        <v>0.13</v>
      </c>
      <c r="AC25" s="65">
        <v>3100</v>
      </c>
      <c r="AD25" s="65">
        <v>4.3999999999999997E-2</v>
      </c>
      <c r="AE25" s="65">
        <v>0.22</v>
      </c>
      <c r="AF25" s="65">
        <v>2220</v>
      </c>
      <c r="AG25" s="65">
        <v>5.8000000000000003E-2</v>
      </c>
      <c r="AH25" s="65">
        <v>1.33</v>
      </c>
      <c r="AI25" s="66">
        <v>1000</v>
      </c>
    </row>
    <row r="26" spans="1:35" x14ac:dyDescent="0.3">
      <c r="A26" s="51">
        <v>3</v>
      </c>
      <c r="B26" s="52">
        <v>12</v>
      </c>
      <c r="C26" s="65">
        <v>3.7999999999999999E-2</v>
      </c>
      <c r="D26" s="65">
        <v>0</v>
      </c>
      <c r="E26" s="65">
        <v>4000</v>
      </c>
      <c r="F26" s="65">
        <v>7.0000000000000001E-3</v>
      </c>
      <c r="G26" s="65">
        <v>0</v>
      </c>
      <c r="H26" s="65">
        <v>1000</v>
      </c>
      <c r="I26" s="65">
        <v>0.24099999999999999</v>
      </c>
      <c r="J26" s="65">
        <v>0.99</v>
      </c>
      <c r="K26" s="66">
        <v>700</v>
      </c>
      <c r="M26" s="51">
        <v>3</v>
      </c>
      <c r="N26" s="52">
        <v>12</v>
      </c>
      <c r="O26" s="65">
        <v>1.7999999999999999E-2</v>
      </c>
      <c r="P26" s="65">
        <v>0</v>
      </c>
      <c r="Q26" s="65">
        <v>5900</v>
      </c>
      <c r="R26" s="65">
        <v>2.5000000000000001E-2</v>
      </c>
      <c r="S26" s="65">
        <v>0.09</v>
      </c>
      <c r="T26" s="65">
        <v>1000</v>
      </c>
      <c r="U26" s="65">
        <v>6.4000000000000001E-2</v>
      </c>
      <c r="V26" s="65">
        <v>0.09</v>
      </c>
      <c r="W26" s="66">
        <v>400</v>
      </c>
      <c r="Y26" s="51">
        <v>3</v>
      </c>
      <c r="Z26" s="52">
        <v>12</v>
      </c>
      <c r="AA26" s="65">
        <v>1.9E-2</v>
      </c>
      <c r="AB26" s="65">
        <v>0.05</v>
      </c>
      <c r="AC26" s="65">
        <v>3000</v>
      </c>
      <c r="AD26" s="65">
        <v>3.2000000000000001E-2</v>
      </c>
      <c r="AE26" s="65">
        <v>0.19</v>
      </c>
      <c r="AF26" s="65">
        <v>1700</v>
      </c>
      <c r="AG26" s="65">
        <v>3.9E-2</v>
      </c>
      <c r="AH26" s="65">
        <v>0.99</v>
      </c>
      <c r="AI26" s="66">
        <v>700</v>
      </c>
    </row>
    <row r="27" spans="1:35" x14ac:dyDescent="0.3">
      <c r="A27" s="51">
        <v>4</v>
      </c>
      <c r="B27" s="52">
        <v>16</v>
      </c>
      <c r="C27" s="65">
        <v>3.6999999999999998E-2</v>
      </c>
      <c r="D27" s="65">
        <v>0.37</v>
      </c>
      <c r="E27" s="65">
        <v>4900</v>
      </c>
      <c r="F27" s="65">
        <v>1.6E-2</v>
      </c>
      <c r="G27" s="65">
        <v>0</v>
      </c>
      <c r="H27" s="65">
        <v>200</v>
      </c>
      <c r="I27" s="65">
        <v>0.128</v>
      </c>
      <c r="J27" s="65">
        <v>0.3</v>
      </c>
      <c r="K27" s="66">
        <v>800</v>
      </c>
      <c r="M27" s="51">
        <v>4</v>
      </c>
      <c r="N27" s="52">
        <v>16</v>
      </c>
      <c r="O27" s="65">
        <v>1.7999999999999999E-2</v>
      </c>
      <c r="P27" s="65">
        <v>0</v>
      </c>
      <c r="Q27" s="65">
        <v>8100</v>
      </c>
      <c r="R27" s="65">
        <v>1.7000000000000001E-2</v>
      </c>
      <c r="S27" s="65">
        <v>0.13</v>
      </c>
      <c r="T27" s="65">
        <v>1700</v>
      </c>
      <c r="U27" s="65">
        <v>2.7E-2</v>
      </c>
      <c r="V27" s="65">
        <v>1.17</v>
      </c>
      <c r="W27" s="66">
        <v>700</v>
      </c>
      <c r="Y27" s="51">
        <v>4</v>
      </c>
      <c r="Z27" s="52">
        <v>16</v>
      </c>
      <c r="AA27" s="65">
        <v>1.9E-2</v>
      </c>
      <c r="AB27" s="65">
        <v>0</v>
      </c>
      <c r="AC27" s="65">
        <v>1900</v>
      </c>
      <c r="AD27" s="65">
        <v>2.5999999999999999E-2</v>
      </c>
      <c r="AE27" s="65">
        <v>0.09</v>
      </c>
      <c r="AF27" s="65">
        <v>3000</v>
      </c>
      <c r="AG27" s="65">
        <v>2.9000000000000001E-2</v>
      </c>
      <c r="AH27" s="65">
        <v>0.33</v>
      </c>
      <c r="AI27" s="66">
        <v>800</v>
      </c>
    </row>
    <row r="28" spans="1:35" x14ac:dyDescent="0.3">
      <c r="A28" s="51">
        <v>5</v>
      </c>
      <c r="B28" s="52">
        <v>20</v>
      </c>
      <c r="C28" s="65">
        <v>4.7E-2</v>
      </c>
      <c r="D28" s="65">
        <v>0.52</v>
      </c>
      <c r="E28" s="65">
        <v>4100</v>
      </c>
      <c r="F28" s="65">
        <v>2.9000000000000001E-2</v>
      </c>
      <c r="G28" s="65">
        <v>0.01</v>
      </c>
      <c r="H28" s="65">
        <v>1300</v>
      </c>
      <c r="I28" s="65">
        <v>4.2999999999999997E-2</v>
      </c>
      <c r="J28" s="65">
        <v>0.57999999999999996</v>
      </c>
      <c r="K28" s="66">
        <v>300</v>
      </c>
      <c r="M28" s="51">
        <v>5</v>
      </c>
      <c r="N28" s="52">
        <v>20</v>
      </c>
      <c r="O28" s="65">
        <v>0.02</v>
      </c>
      <c r="P28" s="65">
        <v>0.5</v>
      </c>
      <c r="Q28" s="65">
        <v>1800</v>
      </c>
      <c r="R28" s="65">
        <v>2.1000000000000001E-2</v>
      </c>
      <c r="S28" s="65">
        <v>0.09</v>
      </c>
      <c r="T28" s="65">
        <v>1200</v>
      </c>
      <c r="U28" s="65">
        <v>2.7E-2</v>
      </c>
      <c r="V28" s="65">
        <v>0.62</v>
      </c>
      <c r="W28" s="66">
        <v>300</v>
      </c>
      <c r="Y28" s="51">
        <v>5</v>
      </c>
      <c r="Z28" s="52">
        <v>20</v>
      </c>
      <c r="AA28" s="65">
        <v>1.9E-2</v>
      </c>
      <c r="AB28" s="65">
        <v>0.19</v>
      </c>
      <c r="AC28" s="65">
        <v>1400</v>
      </c>
      <c r="AD28" s="65">
        <v>3.6999999999999998E-2</v>
      </c>
      <c r="AE28" s="65">
        <v>0.57999999999999996</v>
      </c>
      <c r="AF28" s="65">
        <v>210</v>
      </c>
      <c r="AG28" s="65">
        <v>6.8000000000000005E-2</v>
      </c>
      <c r="AH28" s="65">
        <v>0.9</v>
      </c>
      <c r="AI28" s="66">
        <v>1100</v>
      </c>
    </row>
    <row r="29" spans="1:35" x14ac:dyDescent="0.3">
      <c r="A29" s="51">
        <v>6</v>
      </c>
      <c r="B29" s="52">
        <v>24</v>
      </c>
      <c r="C29" s="65">
        <v>3.4000000000000002E-2</v>
      </c>
      <c r="D29" s="65">
        <v>0.63</v>
      </c>
      <c r="E29" s="65">
        <v>2700</v>
      </c>
      <c r="F29" s="65">
        <v>0.01</v>
      </c>
      <c r="G29" s="65">
        <v>0</v>
      </c>
      <c r="H29" s="65">
        <v>300</v>
      </c>
      <c r="I29" s="65">
        <v>0.05</v>
      </c>
      <c r="J29" s="65">
        <v>0.62</v>
      </c>
      <c r="K29" s="66">
        <v>400</v>
      </c>
      <c r="M29" s="51">
        <v>6</v>
      </c>
      <c r="N29" s="52">
        <v>24</v>
      </c>
      <c r="O29" s="65">
        <v>3.5000000000000003E-2</v>
      </c>
      <c r="P29" s="65">
        <v>0.69</v>
      </c>
      <c r="Q29" s="65">
        <v>1500</v>
      </c>
      <c r="R29" s="65">
        <v>1.4999999999999999E-2</v>
      </c>
      <c r="S29" s="65">
        <v>0.13</v>
      </c>
      <c r="T29" s="65">
        <v>600</v>
      </c>
      <c r="U29" s="65">
        <v>8.9999999999999993E-3</v>
      </c>
      <c r="V29" s="65">
        <v>0.11</v>
      </c>
      <c r="W29" s="66">
        <v>500</v>
      </c>
      <c r="Y29" s="51">
        <v>6</v>
      </c>
      <c r="Z29" s="52">
        <v>24</v>
      </c>
      <c r="AA29" s="65">
        <v>1.4999999999999999E-2</v>
      </c>
      <c r="AB29" s="65">
        <v>0</v>
      </c>
      <c r="AC29" s="65">
        <v>1600</v>
      </c>
      <c r="AD29" s="65">
        <v>7.6999999999999999E-2</v>
      </c>
      <c r="AE29" s="65">
        <v>0.25</v>
      </c>
      <c r="AF29" s="65">
        <v>1100</v>
      </c>
      <c r="AG29" s="65">
        <v>3.2000000000000001E-2</v>
      </c>
      <c r="AH29" s="65">
        <v>0.33</v>
      </c>
      <c r="AI29" s="66">
        <v>1000</v>
      </c>
    </row>
    <row r="30" spans="1:35" x14ac:dyDescent="0.3">
      <c r="A30" s="51">
        <v>7</v>
      </c>
      <c r="B30" s="52">
        <v>28</v>
      </c>
      <c r="C30" s="65">
        <v>4.8000000000000001E-2</v>
      </c>
      <c r="D30" s="65">
        <v>0.19</v>
      </c>
      <c r="E30" s="65">
        <v>1500</v>
      </c>
      <c r="F30" s="65">
        <v>1.0999999999999999E-2</v>
      </c>
      <c r="G30" s="65">
        <v>0</v>
      </c>
      <c r="H30" s="65">
        <v>400</v>
      </c>
      <c r="I30" s="65">
        <v>0.16300000000000001</v>
      </c>
      <c r="J30" s="65">
        <v>0.97</v>
      </c>
      <c r="K30" s="66">
        <v>1300</v>
      </c>
      <c r="M30" s="51">
        <v>7</v>
      </c>
      <c r="N30" s="52">
        <v>28</v>
      </c>
      <c r="O30" s="65">
        <v>0.12</v>
      </c>
      <c r="P30" s="65">
        <v>0</v>
      </c>
      <c r="Q30" s="65">
        <v>1200</v>
      </c>
      <c r="R30" s="65">
        <v>0.02</v>
      </c>
      <c r="S30" s="65">
        <v>0.36</v>
      </c>
      <c r="T30" s="65">
        <v>900</v>
      </c>
      <c r="U30" s="65">
        <v>0.30599999999999999</v>
      </c>
      <c r="V30" s="65">
        <v>4.09</v>
      </c>
      <c r="W30" s="66">
        <v>200</v>
      </c>
      <c r="Y30" s="51">
        <v>7</v>
      </c>
      <c r="Z30" s="52">
        <v>28</v>
      </c>
      <c r="AA30" s="65">
        <v>2.3E-2</v>
      </c>
      <c r="AB30" s="65">
        <v>0.09</v>
      </c>
      <c r="AC30" s="65">
        <v>2500</v>
      </c>
      <c r="AD30" s="65">
        <v>0.02</v>
      </c>
      <c r="AE30" s="65">
        <v>0.22</v>
      </c>
      <c r="AF30" s="65">
        <v>1500</v>
      </c>
      <c r="AG30" s="65">
        <v>0.114</v>
      </c>
      <c r="AH30" s="65">
        <v>2.58</v>
      </c>
      <c r="AI30" s="66">
        <v>600</v>
      </c>
    </row>
    <row r="31" spans="1:35" x14ac:dyDescent="0.3">
      <c r="A31" s="51">
        <v>8</v>
      </c>
      <c r="B31" s="52">
        <v>32</v>
      </c>
      <c r="C31" s="65">
        <v>4.5999999999999999E-2</v>
      </c>
      <c r="D31" s="65">
        <v>0.15</v>
      </c>
      <c r="E31" s="65">
        <v>1300</v>
      </c>
      <c r="F31" s="65">
        <v>2.9000000000000001E-2</v>
      </c>
      <c r="G31" s="65">
        <v>0.17</v>
      </c>
      <c r="H31" s="65">
        <v>800</v>
      </c>
      <c r="I31" s="65">
        <v>0.223</v>
      </c>
      <c r="J31" s="65">
        <v>6.22</v>
      </c>
      <c r="K31" s="66">
        <v>200</v>
      </c>
      <c r="M31" s="51">
        <v>8</v>
      </c>
      <c r="N31" s="52">
        <v>32</v>
      </c>
      <c r="O31" s="65">
        <v>5.0000000000000001E-3</v>
      </c>
      <c r="P31" s="65">
        <v>0</v>
      </c>
      <c r="Q31" s="65">
        <v>1800</v>
      </c>
      <c r="R31" s="65">
        <v>2.1999999999999999E-2</v>
      </c>
      <c r="S31" s="65">
        <v>0.19</v>
      </c>
      <c r="T31" s="65">
        <v>700</v>
      </c>
      <c r="U31" s="65">
        <v>9.9000000000000005E-2</v>
      </c>
      <c r="V31" s="65">
        <v>2.85</v>
      </c>
      <c r="W31" s="66">
        <v>300</v>
      </c>
      <c r="Y31" s="51">
        <v>8</v>
      </c>
      <c r="Z31" s="52">
        <v>32</v>
      </c>
      <c r="AA31" s="65">
        <v>8.0000000000000002E-3</v>
      </c>
      <c r="AB31" s="65">
        <v>0</v>
      </c>
      <c r="AC31" s="65">
        <v>800</v>
      </c>
      <c r="AD31" s="65">
        <v>2.5000000000000001E-2</v>
      </c>
      <c r="AE31" s="65">
        <v>0.53</v>
      </c>
      <c r="AF31" s="65">
        <v>4300</v>
      </c>
      <c r="AG31" s="65">
        <v>9.2999999999999999E-2</v>
      </c>
      <c r="AH31" s="65">
        <v>0.44</v>
      </c>
      <c r="AI31" s="66">
        <v>500</v>
      </c>
    </row>
    <row r="32" spans="1:35" x14ac:dyDescent="0.3">
      <c r="A32" s="51">
        <v>9</v>
      </c>
      <c r="B32" s="52">
        <v>36</v>
      </c>
      <c r="C32" s="65">
        <v>4.4999999999999998E-2</v>
      </c>
      <c r="D32" s="65">
        <v>0</v>
      </c>
      <c r="E32" s="65">
        <v>3000</v>
      </c>
      <c r="F32" s="65">
        <v>1.2999999999999999E-2</v>
      </c>
      <c r="G32" s="65">
        <v>0.13</v>
      </c>
      <c r="H32" s="65">
        <v>1300</v>
      </c>
      <c r="I32" s="65">
        <v>6.2E-2</v>
      </c>
      <c r="J32" s="65">
        <v>0.19</v>
      </c>
      <c r="K32" s="66">
        <v>0</v>
      </c>
      <c r="M32" s="51">
        <v>9</v>
      </c>
      <c r="N32" s="52">
        <v>36</v>
      </c>
      <c r="O32" s="65">
        <v>6.4000000000000001E-2</v>
      </c>
      <c r="P32" s="65">
        <v>0</v>
      </c>
      <c r="Q32" s="65">
        <v>1400</v>
      </c>
      <c r="R32" s="65">
        <v>3.1E-2</v>
      </c>
      <c r="S32" s="65">
        <v>0.65</v>
      </c>
      <c r="T32" s="65">
        <v>1400</v>
      </c>
      <c r="U32" s="65">
        <v>8.6999999999999994E-2</v>
      </c>
      <c r="V32" s="65">
        <v>1.1100000000000001</v>
      </c>
      <c r="W32" s="66">
        <v>1000</v>
      </c>
      <c r="Y32" s="51">
        <v>9</v>
      </c>
      <c r="Z32" s="52">
        <v>36</v>
      </c>
      <c r="AA32" s="65">
        <v>0.123</v>
      </c>
      <c r="AB32" s="65">
        <v>0</v>
      </c>
      <c r="AC32" s="65">
        <v>1600</v>
      </c>
      <c r="AD32" s="65">
        <v>2.7E-2</v>
      </c>
      <c r="AE32" s="65">
        <v>0.31</v>
      </c>
      <c r="AF32" s="65">
        <v>1700</v>
      </c>
      <c r="AG32" s="65">
        <v>7.4999999999999997E-2</v>
      </c>
      <c r="AH32" s="65">
        <v>0.81</v>
      </c>
      <c r="AI32" s="66">
        <v>500</v>
      </c>
    </row>
    <row r="33" spans="1:35" x14ac:dyDescent="0.3">
      <c r="A33" s="51">
        <v>10</v>
      </c>
      <c r="B33" s="52">
        <v>40</v>
      </c>
      <c r="C33" s="65">
        <v>5.1999999999999998E-2</v>
      </c>
      <c r="D33" s="65">
        <v>0.01</v>
      </c>
      <c r="E33" s="65">
        <v>2100</v>
      </c>
      <c r="F33" s="65">
        <v>3.3000000000000002E-2</v>
      </c>
      <c r="G33" s="65">
        <v>0</v>
      </c>
      <c r="H33" s="65">
        <v>1000</v>
      </c>
      <c r="I33" s="65">
        <v>0.04</v>
      </c>
      <c r="J33" s="65">
        <v>1.1100000000000001</v>
      </c>
      <c r="K33" s="66">
        <v>600</v>
      </c>
      <c r="M33" s="51">
        <v>10</v>
      </c>
      <c r="N33" s="52">
        <v>40</v>
      </c>
      <c r="O33" s="65">
        <v>6.3E-2</v>
      </c>
      <c r="P33" s="65">
        <v>0.05</v>
      </c>
      <c r="Q33" s="65">
        <v>3000</v>
      </c>
      <c r="R33" s="65">
        <v>1.9E-2</v>
      </c>
      <c r="S33" s="65">
        <v>0.37</v>
      </c>
      <c r="T33" s="65">
        <v>500</v>
      </c>
      <c r="U33" s="65">
        <v>8.7999999999999995E-2</v>
      </c>
      <c r="V33" s="65">
        <v>0.14000000000000001</v>
      </c>
      <c r="W33" s="66">
        <v>800</v>
      </c>
      <c r="Y33" s="51">
        <v>10</v>
      </c>
      <c r="Z33" s="52">
        <v>40</v>
      </c>
      <c r="AA33" s="65">
        <v>5.8000000000000003E-2</v>
      </c>
      <c r="AB33" s="65">
        <v>0.31</v>
      </c>
      <c r="AC33" s="65">
        <v>2200</v>
      </c>
      <c r="AD33" s="65">
        <v>0.04</v>
      </c>
      <c r="AE33" s="65">
        <v>0.67</v>
      </c>
      <c r="AF33" s="65">
        <v>1100</v>
      </c>
      <c r="AG33" s="65">
        <v>0.32200000000000001</v>
      </c>
      <c r="AH33" s="65">
        <v>1.73</v>
      </c>
      <c r="AI33" s="66">
        <v>400</v>
      </c>
    </row>
    <row r="34" spans="1:35" x14ac:dyDescent="0.3">
      <c r="A34" s="51">
        <v>11</v>
      </c>
      <c r="B34" s="52">
        <v>44</v>
      </c>
      <c r="C34" s="65">
        <v>3.5999999999999997E-2</v>
      </c>
      <c r="D34" s="65">
        <v>0.27</v>
      </c>
      <c r="E34" s="65">
        <v>900</v>
      </c>
      <c r="F34" s="65">
        <v>1.7999999999999999E-2</v>
      </c>
      <c r="G34" s="65">
        <v>0</v>
      </c>
      <c r="H34" s="65">
        <v>700</v>
      </c>
      <c r="I34" s="65">
        <v>8.5000000000000006E-2</v>
      </c>
      <c r="J34" s="65">
        <v>0.19</v>
      </c>
      <c r="K34" s="66">
        <v>1700</v>
      </c>
      <c r="M34" s="51">
        <v>11</v>
      </c>
      <c r="N34" s="52">
        <v>44</v>
      </c>
      <c r="O34" s="65">
        <v>8.8999999999999996E-2</v>
      </c>
      <c r="P34" s="65">
        <v>0.39</v>
      </c>
      <c r="Q34" s="65">
        <v>1900</v>
      </c>
      <c r="R34" s="65">
        <v>4.4999999999999998E-2</v>
      </c>
      <c r="S34" s="65">
        <v>1.89</v>
      </c>
      <c r="T34" s="65">
        <v>600</v>
      </c>
      <c r="U34" s="65">
        <v>0.10199999999999999</v>
      </c>
      <c r="V34" s="65">
        <v>0.62</v>
      </c>
      <c r="W34" s="66">
        <v>2000</v>
      </c>
      <c r="Y34" s="51">
        <v>11</v>
      </c>
      <c r="Z34" s="52">
        <v>44</v>
      </c>
      <c r="AA34" s="65">
        <v>2.5000000000000001E-2</v>
      </c>
      <c r="AB34" s="65">
        <v>0.03</v>
      </c>
      <c r="AC34" s="65">
        <v>30</v>
      </c>
      <c r="AD34" s="65">
        <v>1.4E-2</v>
      </c>
      <c r="AE34" s="65">
        <v>0.27</v>
      </c>
      <c r="AF34" s="65">
        <v>1100</v>
      </c>
      <c r="AG34" s="65">
        <v>0.21099999999999999</v>
      </c>
      <c r="AH34" s="65">
        <v>1.67</v>
      </c>
      <c r="AI34" s="66">
        <v>0</v>
      </c>
    </row>
    <row r="35" spans="1:35" x14ac:dyDescent="0.3">
      <c r="A35" s="51">
        <v>12</v>
      </c>
      <c r="B35" s="52">
        <v>48</v>
      </c>
      <c r="C35" s="65">
        <v>1.2999999999999999E-2</v>
      </c>
      <c r="D35" s="65">
        <v>0.13</v>
      </c>
      <c r="E35" s="65">
        <v>1100</v>
      </c>
      <c r="F35" s="65">
        <v>0.03</v>
      </c>
      <c r="G35" s="65">
        <v>0</v>
      </c>
      <c r="H35" s="65">
        <v>1100</v>
      </c>
      <c r="I35" s="65">
        <v>3.6999999999999998E-2</v>
      </c>
      <c r="J35" s="65">
        <v>0</v>
      </c>
      <c r="K35" s="66">
        <v>0</v>
      </c>
      <c r="M35" s="51">
        <v>12</v>
      </c>
      <c r="N35" s="52">
        <v>48</v>
      </c>
      <c r="O35" s="65">
        <v>2.1999999999999999E-2</v>
      </c>
      <c r="P35" s="65">
        <v>0.22</v>
      </c>
      <c r="Q35" s="65">
        <v>2100</v>
      </c>
      <c r="R35" s="65">
        <v>2.5000000000000001E-2</v>
      </c>
      <c r="S35" s="65">
        <v>0.72</v>
      </c>
      <c r="T35" s="65">
        <v>400</v>
      </c>
      <c r="U35" s="65">
        <v>4.9000000000000002E-2</v>
      </c>
      <c r="V35" s="65">
        <v>0.94</v>
      </c>
      <c r="W35" s="66">
        <v>500</v>
      </c>
      <c r="Y35" s="51">
        <v>12</v>
      </c>
      <c r="Z35" s="52">
        <v>48</v>
      </c>
      <c r="AA35" s="65">
        <v>6.0000000000000001E-3</v>
      </c>
      <c r="AB35" s="65">
        <v>0</v>
      </c>
      <c r="AC35" s="65">
        <v>1400</v>
      </c>
      <c r="AD35" s="65">
        <v>0.158</v>
      </c>
      <c r="AE35" s="65">
        <v>0.37</v>
      </c>
      <c r="AF35" s="65">
        <v>2100</v>
      </c>
      <c r="AG35" s="65">
        <v>8.6999999999999994E-2</v>
      </c>
      <c r="AH35" s="65">
        <v>1.91</v>
      </c>
      <c r="AI35" s="66">
        <v>200</v>
      </c>
    </row>
    <row r="36" spans="1:35" x14ac:dyDescent="0.3">
      <c r="A36" s="51">
        <v>13</v>
      </c>
      <c r="B36" s="52">
        <v>52</v>
      </c>
      <c r="C36" s="65">
        <v>2.5999999999999999E-2</v>
      </c>
      <c r="D36" s="65">
        <v>0.9</v>
      </c>
      <c r="E36" s="65">
        <v>1000</v>
      </c>
      <c r="F36" s="65">
        <v>2.7E-2</v>
      </c>
      <c r="G36" s="65">
        <v>0</v>
      </c>
      <c r="H36" s="65">
        <v>200</v>
      </c>
      <c r="I36" s="65">
        <v>5.3999999999999999E-2</v>
      </c>
      <c r="J36" s="65">
        <v>0.65</v>
      </c>
      <c r="K36" s="66">
        <v>0</v>
      </c>
      <c r="M36" s="51">
        <v>13</v>
      </c>
      <c r="N36" s="52">
        <v>52</v>
      </c>
      <c r="O36" s="65">
        <v>2.1999999999999999E-2</v>
      </c>
      <c r="P36" s="65">
        <v>0.01</v>
      </c>
      <c r="Q36" s="65">
        <v>3700</v>
      </c>
      <c r="R36" s="65">
        <v>1.4999999999999999E-2</v>
      </c>
      <c r="S36" s="65">
        <v>0.17</v>
      </c>
      <c r="T36" s="65">
        <v>1300</v>
      </c>
      <c r="U36" s="65">
        <v>9.1999999999999998E-2</v>
      </c>
      <c r="V36" s="65">
        <v>1.54</v>
      </c>
      <c r="W36" s="66">
        <v>500</v>
      </c>
      <c r="Y36" s="51">
        <v>13</v>
      </c>
      <c r="Z36" s="52">
        <v>52</v>
      </c>
      <c r="AA36" s="65">
        <v>1.4E-2</v>
      </c>
      <c r="AB36" s="65">
        <v>0</v>
      </c>
      <c r="AC36" s="65">
        <v>300</v>
      </c>
      <c r="AD36" s="65">
        <v>2.8000000000000001E-2</v>
      </c>
      <c r="AE36" s="65">
        <v>0.28999999999999998</v>
      </c>
      <c r="AF36" s="65">
        <v>4700</v>
      </c>
      <c r="AG36" s="65">
        <v>2.5000000000000001E-2</v>
      </c>
      <c r="AH36" s="65">
        <v>0.11</v>
      </c>
      <c r="AI36" s="66">
        <v>400</v>
      </c>
    </row>
    <row r="37" spans="1:35" x14ac:dyDescent="0.3">
      <c r="A37" s="51">
        <v>14</v>
      </c>
      <c r="B37" s="52">
        <v>56</v>
      </c>
      <c r="C37" s="65">
        <v>0.03</v>
      </c>
      <c r="D37" s="65">
        <v>0.39</v>
      </c>
      <c r="E37" s="65">
        <v>800</v>
      </c>
      <c r="F37" s="65">
        <v>2.5000000000000001E-2</v>
      </c>
      <c r="G37" s="65">
        <v>0.23</v>
      </c>
      <c r="H37" s="65">
        <v>200</v>
      </c>
      <c r="I37" s="65">
        <v>0.125</v>
      </c>
      <c r="J37" s="65">
        <v>1.27</v>
      </c>
      <c r="K37" s="66">
        <v>100</v>
      </c>
      <c r="M37" s="51">
        <v>14</v>
      </c>
      <c r="N37" s="52">
        <v>56</v>
      </c>
      <c r="O37" s="65">
        <v>6.0000000000000001E-3</v>
      </c>
      <c r="P37" s="65">
        <v>0</v>
      </c>
      <c r="Q37" s="65">
        <v>2300</v>
      </c>
      <c r="R37" s="65">
        <v>3.7999999999999999E-2</v>
      </c>
      <c r="S37" s="65">
        <v>1.01</v>
      </c>
      <c r="T37" s="65">
        <v>700</v>
      </c>
      <c r="U37" s="65">
        <v>4.2999999999999997E-2</v>
      </c>
      <c r="V37" s="65">
        <v>0.94</v>
      </c>
      <c r="W37" s="66">
        <v>600</v>
      </c>
      <c r="Y37" s="51">
        <v>14</v>
      </c>
      <c r="Z37" s="52">
        <v>56</v>
      </c>
      <c r="AA37" s="65">
        <v>1.2E-2</v>
      </c>
      <c r="AB37" s="65">
        <v>0</v>
      </c>
      <c r="AC37" s="65">
        <v>2000</v>
      </c>
      <c r="AD37" s="65">
        <v>9.9000000000000005E-2</v>
      </c>
      <c r="AE37" s="65">
        <v>0.69</v>
      </c>
      <c r="AF37" s="65">
        <v>1300</v>
      </c>
      <c r="AG37" s="65">
        <v>3.1E-2</v>
      </c>
      <c r="AH37" s="65">
        <v>0.17</v>
      </c>
      <c r="AI37" s="66">
        <v>100</v>
      </c>
    </row>
    <row r="38" spans="1:35" x14ac:dyDescent="0.3">
      <c r="A38" s="53">
        <v>15</v>
      </c>
      <c r="B38" s="54">
        <v>60</v>
      </c>
      <c r="C38" s="67">
        <v>6.2E-2</v>
      </c>
      <c r="D38" s="67">
        <v>0.91</v>
      </c>
      <c r="E38" s="67">
        <v>0</v>
      </c>
      <c r="F38" s="71">
        <v>1.9E-2</v>
      </c>
      <c r="G38" s="67">
        <v>0.13</v>
      </c>
      <c r="H38" s="67">
        <v>0</v>
      </c>
      <c r="I38" s="67">
        <v>0.16400000000000001</v>
      </c>
      <c r="J38" s="67">
        <v>0.95</v>
      </c>
      <c r="K38" s="68">
        <v>1000</v>
      </c>
      <c r="M38" s="53">
        <v>15</v>
      </c>
      <c r="N38" s="54">
        <v>60</v>
      </c>
      <c r="O38" s="67">
        <v>1.7000000000000001E-2</v>
      </c>
      <c r="P38" s="67">
        <v>0</v>
      </c>
      <c r="Q38" s="67">
        <v>1300</v>
      </c>
      <c r="R38" s="71">
        <v>1.4999999999999999E-2</v>
      </c>
      <c r="S38" s="67">
        <v>0.23</v>
      </c>
      <c r="T38" s="67">
        <v>0.23</v>
      </c>
      <c r="U38" s="67">
        <v>0.186</v>
      </c>
      <c r="V38" s="67">
        <v>0.84</v>
      </c>
      <c r="W38" s="68">
        <v>1760</v>
      </c>
      <c r="Y38" s="53">
        <v>15</v>
      </c>
      <c r="Z38" s="54">
        <v>60</v>
      </c>
      <c r="AA38" s="67">
        <v>7.0000000000000001E-3</v>
      </c>
      <c r="AB38" s="67">
        <v>0</v>
      </c>
      <c r="AC38" s="67">
        <v>1200</v>
      </c>
      <c r="AD38" s="71">
        <v>1.7000000000000001E-2</v>
      </c>
      <c r="AE38" s="67">
        <v>0.19</v>
      </c>
      <c r="AF38" s="67">
        <v>1600</v>
      </c>
      <c r="AG38" s="67">
        <v>0.06</v>
      </c>
      <c r="AH38" s="67">
        <v>0.13</v>
      </c>
      <c r="AI38" s="68">
        <v>100</v>
      </c>
    </row>
    <row r="39" spans="1:35" x14ac:dyDescent="0.35">
      <c r="A39" s="145" t="s">
        <v>16</v>
      </c>
      <c r="B39" s="146"/>
      <c r="C39" s="63">
        <f>AVERAGE(C24:C38)</f>
        <v>4.3266666666666669E-2</v>
      </c>
      <c r="D39" s="63">
        <f t="shared" ref="D39:J39" si="0">AVERAGE(D24:D38)</f>
        <v>0.36733333333333335</v>
      </c>
      <c r="E39" s="63">
        <f t="shared" si="0"/>
        <v>2253.3333333333335</v>
      </c>
      <c r="F39" s="63">
        <f t="shared" si="0"/>
        <v>2.0400000000000005E-2</v>
      </c>
      <c r="G39" s="63">
        <f t="shared" si="0"/>
        <v>6.5333333333333327E-2</v>
      </c>
      <c r="H39" s="63">
        <f>AVERAGE(H24:H38)</f>
        <v>740</v>
      </c>
      <c r="I39" s="63">
        <f t="shared" si="0"/>
        <v>0.11440000000000002</v>
      </c>
      <c r="J39" s="63">
        <f t="shared" si="0"/>
        <v>1.0466666666666664</v>
      </c>
      <c r="K39" s="73">
        <f>AVERAGE(K24:K38)</f>
        <v>593.33333333333337</v>
      </c>
      <c r="L39" s="58"/>
      <c r="M39" s="145" t="s">
        <v>16</v>
      </c>
      <c r="N39" s="146"/>
      <c r="O39" s="63">
        <f>AVERAGE(O24:O38)</f>
        <v>4.5266666666666663E-2</v>
      </c>
      <c r="P39" s="63">
        <f t="shared" ref="P39:V39" si="1">AVERAGE(P24:P38)</f>
        <v>0.12399999999999999</v>
      </c>
      <c r="Q39" s="63">
        <f>AVERAGE(Q24:Q38)</f>
        <v>2860</v>
      </c>
      <c r="R39" s="63">
        <f t="shared" si="1"/>
        <v>2.6000000000000002E-2</v>
      </c>
      <c r="S39" s="63">
        <f t="shared" si="1"/>
        <v>0.4906666666666667</v>
      </c>
      <c r="T39" s="63">
        <f>AVERAGE(T24:T38)</f>
        <v>953.34866666666665</v>
      </c>
      <c r="U39" s="63">
        <f t="shared" si="1"/>
        <v>8.879999999999999E-2</v>
      </c>
      <c r="V39" s="63">
        <f t="shared" si="1"/>
        <v>1.0533333333333332</v>
      </c>
      <c r="W39" s="73">
        <f>AVERAGE(W24:W38)</f>
        <v>704</v>
      </c>
      <c r="X39" s="58"/>
      <c r="Y39" s="145" t="s">
        <v>16</v>
      </c>
      <c r="Z39" s="146"/>
      <c r="AA39" s="63">
        <f>AVERAGE(AA24:AA38)</f>
        <v>2.4866666666666669E-2</v>
      </c>
      <c r="AB39" s="63">
        <f t="shared" ref="AB39:AH39" si="2">AVERAGE(AB24:AB38)</f>
        <v>0.11333333333333334</v>
      </c>
      <c r="AC39" s="63">
        <f>AVERAGE(AC24:AC38)</f>
        <v>1695.3333333333333</v>
      </c>
      <c r="AD39" s="63">
        <f t="shared" si="2"/>
        <v>4.9133333333333341E-2</v>
      </c>
      <c r="AE39" s="63">
        <f t="shared" si="2"/>
        <v>0.58799999999999986</v>
      </c>
      <c r="AF39" s="63">
        <f>AVERAGE(AF24:AF38)</f>
        <v>1975.3333333333333</v>
      </c>
      <c r="AG39" s="63">
        <f t="shared" si="2"/>
        <v>8.4999999999999992E-2</v>
      </c>
      <c r="AH39" s="63">
        <f t="shared" si="2"/>
        <v>0.95866666666666689</v>
      </c>
      <c r="AI39" s="73">
        <f>AVERAGE(AI24:AI38)</f>
        <v>600</v>
      </c>
    </row>
    <row r="40" spans="1:35" x14ac:dyDescent="0.35">
      <c r="A40" s="43"/>
      <c r="B40" s="72"/>
      <c r="C40" s="72"/>
      <c r="D40" s="72"/>
      <c r="E40" s="72"/>
      <c r="F40" s="150" t="s">
        <v>17</v>
      </c>
      <c r="G40" s="151"/>
      <c r="H40" s="152"/>
      <c r="I40" s="150" t="s">
        <v>18</v>
      </c>
      <c r="J40" s="151"/>
      <c r="K40" s="153"/>
      <c r="M40" s="43"/>
      <c r="N40" s="72"/>
      <c r="O40" s="72"/>
      <c r="P40" s="72"/>
      <c r="Q40" s="72"/>
      <c r="R40" s="150" t="s">
        <v>17</v>
      </c>
      <c r="S40" s="151"/>
      <c r="T40" s="152"/>
      <c r="U40" s="150" t="s">
        <v>18</v>
      </c>
      <c r="V40" s="151"/>
      <c r="W40" s="153"/>
      <c r="Y40" s="43"/>
      <c r="Z40" s="72"/>
      <c r="AA40" s="72"/>
      <c r="AB40" s="72"/>
      <c r="AC40" s="72"/>
      <c r="AD40" s="150" t="s">
        <v>17</v>
      </c>
      <c r="AE40" s="151"/>
      <c r="AF40" s="152"/>
      <c r="AG40" s="150" t="s">
        <v>18</v>
      </c>
      <c r="AH40" s="151"/>
      <c r="AI40" s="153"/>
    </row>
    <row r="41" spans="1:35" x14ac:dyDescent="0.35">
      <c r="A41" s="43"/>
      <c r="B41" s="72"/>
      <c r="C41" s="72"/>
      <c r="D41" s="72"/>
      <c r="E41" s="72"/>
      <c r="F41" s="158"/>
      <c r="G41" s="159"/>
      <c r="H41" s="160"/>
      <c r="I41" s="158"/>
      <c r="J41" s="159"/>
      <c r="K41" s="167"/>
      <c r="M41" s="43"/>
      <c r="N41" s="72"/>
      <c r="O41" s="72"/>
      <c r="P41" s="72"/>
      <c r="Q41" s="72"/>
      <c r="R41" s="158"/>
      <c r="S41" s="159"/>
      <c r="T41" s="160"/>
      <c r="U41" s="158"/>
      <c r="V41" s="159"/>
      <c r="W41" s="167"/>
      <c r="Y41" s="43"/>
      <c r="Z41" s="72"/>
      <c r="AA41" s="72"/>
      <c r="AB41" s="72"/>
      <c r="AC41" s="72"/>
      <c r="AD41" s="158"/>
      <c r="AE41" s="159"/>
      <c r="AF41" s="160"/>
      <c r="AG41" s="158"/>
      <c r="AH41" s="159"/>
      <c r="AI41" s="167"/>
    </row>
    <row r="42" spans="1:35" x14ac:dyDescent="0.35">
      <c r="A42" s="43"/>
      <c r="B42" s="72"/>
      <c r="C42" s="72"/>
      <c r="D42" s="72"/>
      <c r="E42" s="72"/>
      <c r="F42" s="161"/>
      <c r="G42" s="162"/>
      <c r="H42" s="163"/>
      <c r="I42" s="161"/>
      <c r="J42" s="162"/>
      <c r="K42" s="168"/>
      <c r="M42" s="43"/>
      <c r="N42" s="72"/>
      <c r="O42" s="72"/>
      <c r="P42" s="72"/>
      <c r="Q42" s="72"/>
      <c r="R42" s="161"/>
      <c r="S42" s="162"/>
      <c r="T42" s="163"/>
      <c r="U42" s="161"/>
      <c r="V42" s="162"/>
      <c r="W42" s="168"/>
      <c r="Y42" s="43"/>
      <c r="Z42" s="72"/>
      <c r="AA42" s="72"/>
      <c r="AB42" s="72"/>
      <c r="AC42" s="72"/>
      <c r="AD42" s="161"/>
      <c r="AE42" s="162"/>
      <c r="AF42" s="163"/>
      <c r="AG42" s="161"/>
      <c r="AH42" s="162"/>
      <c r="AI42" s="168"/>
    </row>
    <row r="43" spans="1:35" x14ac:dyDescent="0.35">
      <c r="A43" s="43"/>
      <c r="B43" s="72"/>
      <c r="C43" s="72"/>
      <c r="D43" s="72"/>
      <c r="E43" s="72"/>
      <c r="F43" s="164"/>
      <c r="G43" s="165"/>
      <c r="H43" s="166"/>
      <c r="I43" s="164"/>
      <c r="J43" s="165"/>
      <c r="K43" s="169"/>
      <c r="M43" s="43"/>
      <c r="N43" s="72"/>
      <c r="O43" s="72"/>
      <c r="P43" s="72"/>
      <c r="Q43" s="72"/>
      <c r="R43" s="164"/>
      <c r="S43" s="165"/>
      <c r="T43" s="166"/>
      <c r="U43" s="164"/>
      <c r="V43" s="165"/>
      <c r="W43" s="169"/>
      <c r="Y43" s="43"/>
      <c r="Z43" s="72"/>
      <c r="AA43" s="72"/>
      <c r="AB43" s="72"/>
      <c r="AC43" s="72"/>
      <c r="AD43" s="164"/>
      <c r="AE43" s="165"/>
      <c r="AF43" s="166"/>
      <c r="AG43" s="164"/>
      <c r="AH43" s="165"/>
      <c r="AI43" s="169"/>
    </row>
    <row r="44" spans="1:35" ht="16" thickBot="1" x14ac:dyDescent="0.4">
      <c r="A44" s="55"/>
      <c r="B44" s="56"/>
      <c r="C44" s="56"/>
      <c r="D44" s="56"/>
      <c r="E44" s="56"/>
      <c r="F44" s="154" t="s">
        <v>40</v>
      </c>
      <c r="G44" s="155"/>
      <c r="H44" s="156"/>
      <c r="I44" s="154" t="s">
        <v>25</v>
      </c>
      <c r="J44" s="155"/>
      <c r="K44" s="157"/>
      <c r="M44" s="55"/>
      <c r="N44" s="56"/>
      <c r="O44" s="56"/>
      <c r="P44" s="56"/>
      <c r="Q44" s="56"/>
      <c r="R44" s="154" t="s">
        <v>40</v>
      </c>
      <c r="S44" s="155"/>
      <c r="T44" s="156"/>
      <c r="U44" s="154" t="s">
        <v>25</v>
      </c>
      <c r="V44" s="155"/>
      <c r="W44" s="157"/>
      <c r="Y44" s="55"/>
      <c r="Z44" s="56"/>
      <c r="AA44" s="56"/>
      <c r="AB44" s="56"/>
      <c r="AC44" s="56"/>
      <c r="AD44" s="154" t="s">
        <v>40</v>
      </c>
      <c r="AE44" s="155"/>
      <c r="AF44" s="156"/>
      <c r="AG44" s="154" t="s">
        <v>25</v>
      </c>
      <c r="AH44" s="155"/>
      <c r="AI44" s="157"/>
    </row>
    <row r="46" spans="1:35" ht="16" thickBot="1" x14ac:dyDescent="0.4"/>
    <row r="47" spans="1:35" ht="16" thickBot="1" x14ac:dyDescent="0.4">
      <c r="B47" s="123" t="s">
        <v>28</v>
      </c>
      <c r="C47" s="171" t="s">
        <v>9</v>
      </c>
      <c r="D47" s="171"/>
      <c r="E47" s="171"/>
      <c r="F47" s="171" t="s">
        <v>10</v>
      </c>
      <c r="G47" s="171"/>
      <c r="H47" s="171"/>
      <c r="I47" s="171" t="s">
        <v>11</v>
      </c>
      <c r="J47" s="171"/>
      <c r="K47" s="171"/>
      <c r="L47" s="58"/>
      <c r="M47" s="58"/>
      <c r="N47" s="123" t="s">
        <v>29</v>
      </c>
      <c r="O47" s="171" t="s">
        <v>9</v>
      </c>
      <c r="P47" s="171"/>
      <c r="Q47" s="171"/>
      <c r="R47" s="171" t="s">
        <v>10</v>
      </c>
      <c r="S47" s="171"/>
      <c r="T47" s="171"/>
      <c r="U47" s="171" t="s">
        <v>11</v>
      </c>
      <c r="V47" s="171"/>
      <c r="W47" s="171"/>
      <c r="X47" s="58"/>
      <c r="Y47" s="58"/>
      <c r="Z47" s="123" t="s">
        <v>30</v>
      </c>
      <c r="AA47" s="171" t="s">
        <v>9</v>
      </c>
      <c r="AB47" s="171"/>
      <c r="AC47" s="171"/>
      <c r="AD47" s="171" t="s">
        <v>10</v>
      </c>
      <c r="AE47" s="171"/>
      <c r="AF47" s="171"/>
      <c r="AG47" s="171" t="s">
        <v>11</v>
      </c>
      <c r="AH47" s="171"/>
      <c r="AI47" s="171"/>
    </row>
    <row r="48" spans="1:35" ht="16" thickBot="1" x14ac:dyDescent="0.4">
      <c r="B48" s="124"/>
      <c r="C48" s="57" t="s">
        <v>31</v>
      </c>
      <c r="D48" s="57" t="s">
        <v>14</v>
      </c>
      <c r="E48" s="57" t="s">
        <v>15</v>
      </c>
      <c r="F48" s="57" t="s">
        <v>31</v>
      </c>
      <c r="G48" s="57" t="s">
        <v>14</v>
      </c>
      <c r="H48" s="57" t="s">
        <v>15</v>
      </c>
      <c r="I48" s="57" t="s">
        <v>13</v>
      </c>
      <c r="J48" s="57" t="s">
        <v>14</v>
      </c>
      <c r="K48" s="57" t="s">
        <v>15</v>
      </c>
      <c r="L48" s="58"/>
      <c r="M48" s="58"/>
      <c r="N48" s="124"/>
      <c r="O48" s="57" t="s">
        <v>31</v>
      </c>
      <c r="P48" s="57" t="s">
        <v>14</v>
      </c>
      <c r="Q48" s="57" t="s">
        <v>15</v>
      </c>
      <c r="R48" s="57" t="s">
        <v>31</v>
      </c>
      <c r="S48" s="57" t="s">
        <v>14</v>
      </c>
      <c r="T48" s="57" t="s">
        <v>15</v>
      </c>
      <c r="U48" s="57" t="s">
        <v>31</v>
      </c>
      <c r="V48" s="57" t="s">
        <v>14</v>
      </c>
      <c r="W48" s="57" t="s">
        <v>15</v>
      </c>
      <c r="X48" s="58"/>
      <c r="Y48" s="58"/>
      <c r="Z48" s="124"/>
      <c r="AA48" s="57" t="s">
        <v>31</v>
      </c>
      <c r="AB48" s="57" t="s">
        <v>14</v>
      </c>
      <c r="AC48" s="57" t="s">
        <v>15</v>
      </c>
      <c r="AD48" s="57" t="s">
        <v>31</v>
      </c>
      <c r="AE48" s="57" t="s">
        <v>14</v>
      </c>
      <c r="AF48" s="57" t="s">
        <v>15</v>
      </c>
      <c r="AG48" s="57" t="s">
        <v>31</v>
      </c>
      <c r="AH48" s="57" t="s">
        <v>14</v>
      </c>
      <c r="AI48" s="57" t="s">
        <v>15</v>
      </c>
    </row>
    <row r="49" spans="2:35" ht="16" thickBot="1" x14ac:dyDescent="0.4">
      <c r="B49" s="125"/>
      <c r="C49" s="49" t="s">
        <v>26</v>
      </c>
      <c r="D49" s="49" t="s">
        <v>27</v>
      </c>
      <c r="E49" s="49" t="s">
        <v>32</v>
      </c>
      <c r="F49" s="49" t="s">
        <v>26</v>
      </c>
      <c r="G49" s="49" t="s">
        <v>27</v>
      </c>
      <c r="H49" s="49" t="s">
        <v>32</v>
      </c>
      <c r="I49" s="49" t="s">
        <v>26</v>
      </c>
      <c r="J49" s="49" t="s">
        <v>27</v>
      </c>
      <c r="K49" s="50" t="s">
        <v>32</v>
      </c>
      <c r="L49" s="58"/>
      <c r="M49" s="58"/>
      <c r="N49" s="125"/>
      <c r="O49" s="49" t="s">
        <v>26</v>
      </c>
      <c r="P49" s="49" t="s">
        <v>27</v>
      </c>
      <c r="Q49" s="50" t="s">
        <v>32</v>
      </c>
      <c r="R49" s="49" t="s">
        <v>26</v>
      </c>
      <c r="S49" s="49" t="s">
        <v>27</v>
      </c>
      <c r="T49" s="50" t="s">
        <v>32</v>
      </c>
      <c r="U49" s="49" t="s">
        <v>26</v>
      </c>
      <c r="V49" s="49" t="s">
        <v>27</v>
      </c>
      <c r="W49" s="50" t="s">
        <v>32</v>
      </c>
      <c r="X49" s="58"/>
      <c r="Y49" s="58"/>
      <c r="Z49" s="125"/>
      <c r="AA49" s="49" t="s">
        <v>26</v>
      </c>
      <c r="AB49" s="49" t="s">
        <v>27</v>
      </c>
      <c r="AC49" s="50" t="s">
        <v>32</v>
      </c>
      <c r="AD49" s="49" t="s">
        <v>26</v>
      </c>
      <c r="AE49" s="49" t="s">
        <v>27</v>
      </c>
      <c r="AF49" s="50" t="s">
        <v>32</v>
      </c>
      <c r="AG49" s="49" t="s">
        <v>26</v>
      </c>
      <c r="AH49" s="49" t="s">
        <v>27</v>
      </c>
      <c r="AI49" s="50" t="s">
        <v>32</v>
      </c>
    </row>
    <row r="50" spans="2:35" ht="16" thickBot="1" x14ac:dyDescent="0.4">
      <c r="B50" s="59" t="s">
        <v>16</v>
      </c>
      <c r="C50" s="60">
        <f>AVERAGE(C24:C38)</f>
        <v>4.3266666666666669E-2</v>
      </c>
      <c r="D50" s="60">
        <f t="shared" ref="D50:K50" si="3">AVERAGE(D24:D38)</f>
        <v>0.36733333333333335</v>
      </c>
      <c r="E50" s="60">
        <f t="shared" si="3"/>
        <v>2253.3333333333335</v>
      </c>
      <c r="F50" s="60">
        <f t="shared" si="3"/>
        <v>2.0400000000000005E-2</v>
      </c>
      <c r="G50" s="60">
        <f t="shared" si="3"/>
        <v>6.5333333333333327E-2</v>
      </c>
      <c r="H50" s="60">
        <f t="shared" si="3"/>
        <v>740</v>
      </c>
      <c r="I50" s="60">
        <f t="shared" si="3"/>
        <v>0.11440000000000002</v>
      </c>
      <c r="J50" s="60">
        <f t="shared" si="3"/>
        <v>1.0466666666666664</v>
      </c>
      <c r="K50" s="60">
        <f t="shared" si="3"/>
        <v>593.33333333333337</v>
      </c>
      <c r="L50" s="58"/>
      <c r="M50" s="58"/>
      <c r="N50" s="59" t="s">
        <v>16</v>
      </c>
      <c r="O50" s="59">
        <f>AVERAGE(O24:O38)</f>
        <v>4.5266666666666663E-2</v>
      </c>
      <c r="P50" s="59">
        <f t="shared" ref="P50:W50" si="4">AVERAGE(P24:P38)</f>
        <v>0.12399999999999999</v>
      </c>
      <c r="Q50" s="59">
        <f t="shared" si="4"/>
        <v>2860</v>
      </c>
      <c r="R50" s="59">
        <f t="shared" si="4"/>
        <v>2.6000000000000002E-2</v>
      </c>
      <c r="S50" s="59">
        <f t="shared" si="4"/>
        <v>0.4906666666666667</v>
      </c>
      <c r="T50" s="59">
        <f t="shared" si="4"/>
        <v>953.34866666666665</v>
      </c>
      <c r="U50" s="59">
        <f t="shared" si="4"/>
        <v>8.879999999999999E-2</v>
      </c>
      <c r="V50" s="59">
        <f t="shared" si="4"/>
        <v>1.0533333333333332</v>
      </c>
      <c r="W50" s="59">
        <f t="shared" si="4"/>
        <v>704</v>
      </c>
      <c r="X50" s="58"/>
      <c r="Y50" s="58"/>
      <c r="Z50" s="59" t="s">
        <v>16</v>
      </c>
      <c r="AA50" s="59">
        <f>AVERAGE(AA24:AA38)</f>
        <v>2.4866666666666669E-2</v>
      </c>
      <c r="AB50" s="59">
        <f t="shared" ref="AB50:AI50" si="5">AVERAGE(AB24:AB38)</f>
        <v>0.11333333333333334</v>
      </c>
      <c r="AC50" s="59">
        <f t="shared" si="5"/>
        <v>1695.3333333333333</v>
      </c>
      <c r="AD50" s="59">
        <f t="shared" si="5"/>
        <v>4.9133333333333341E-2</v>
      </c>
      <c r="AE50" s="59">
        <f t="shared" si="5"/>
        <v>0.58799999999999986</v>
      </c>
      <c r="AF50" s="59">
        <f t="shared" si="5"/>
        <v>1975.3333333333333</v>
      </c>
      <c r="AG50" s="59">
        <f t="shared" si="5"/>
        <v>8.4999999999999992E-2</v>
      </c>
      <c r="AH50" s="59">
        <f t="shared" si="5"/>
        <v>0.95866666666666689</v>
      </c>
      <c r="AI50" s="59">
        <f t="shared" si="5"/>
        <v>600</v>
      </c>
    </row>
    <row r="51" spans="2:35" ht="16" thickBot="1" x14ac:dyDescent="0.4">
      <c r="B51" s="59"/>
      <c r="C51" s="170">
        <f>SQRT(E50/C50)</f>
        <v>228.21069928152787</v>
      </c>
      <c r="D51" s="170"/>
      <c r="E51" s="170"/>
      <c r="F51" s="170">
        <f>SQRT(H50/F50)</f>
        <v>190.45868266876562</v>
      </c>
      <c r="G51" s="170"/>
      <c r="H51" s="170"/>
      <c r="I51" s="170">
        <f t="shared" ref="I51" si="6">SQRT(K50/I50)</f>
        <v>72.017221457649882</v>
      </c>
      <c r="J51" s="170"/>
      <c r="K51" s="170"/>
      <c r="L51" s="58"/>
      <c r="M51" s="58"/>
      <c r="N51" s="59"/>
      <c r="O51" s="170">
        <f>SQRT(Q50/O50)</f>
        <v>251.358605876463</v>
      </c>
      <c r="P51" s="170"/>
      <c r="Q51" s="170"/>
      <c r="R51" s="170">
        <f t="shared" ref="R51" si="7">SQRT(T50/R50)</f>
        <v>191.48696146280145</v>
      </c>
      <c r="S51" s="170"/>
      <c r="T51" s="170"/>
      <c r="U51" s="170">
        <f t="shared" ref="U51" si="8">SQRT(W50/U50)</f>
        <v>89.038912436798825</v>
      </c>
      <c r="V51" s="170"/>
      <c r="W51" s="170"/>
      <c r="X51" s="58"/>
      <c r="Y51" s="58"/>
      <c r="Z51" s="59"/>
      <c r="AA51" s="170">
        <f>SQRT(AC50/AA50)</f>
        <v>261.10714984414329</v>
      </c>
      <c r="AB51" s="170"/>
      <c r="AC51" s="170"/>
      <c r="AD51" s="170">
        <f t="shared" ref="AD51" si="9">SQRT(AF50/AD50)</f>
        <v>200.50817393679517</v>
      </c>
      <c r="AE51" s="170"/>
      <c r="AF51" s="170"/>
      <c r="AG51" s="170">
        <f t="shared" ref="AG51" si="10">SQRT(AI50/AG50)</f>
        <v>84.016805041680598</v>
      </c>
      <c r="AH51" s="170"/>
      <c r="AI51" s="170"/>
    </row>
    <row r="52" spans="2:35" ht="16" thickBot="1" x14ac:dyDescent="0.4">
      <c r="B52" s="59"/>
      <c r="C52" s="172">
        <f>DEGREES(ATAN((C50*C51)/D50))</f>
        <v>87.869442322958975</v>
      </c>
      <c r="D52" s="173"/>
      <c r="E52" s="174"/>
      <c r="F52" s="172">
        <f t="shared" ref="F52" si="11">DEGREES(ATAN((F50*F51)/G50))</f>
        <v>89.036646725880189</v>
      </c>
      <c r="G52" s="173"/>
      <c r="H52" s="174"/>
      <c r="I52" s="172">
        <f t="shared" ref="I52" si="12">DEGREES(ATAN((I50*I51)/J50))</f>
        <v>82.759836425099166</v>
      </c>
      <c r="J52" s="173"/>
      <c r="K52" s="174"/>
      <c r="L52" s="58"/>
      <c r="M52" s="58"/>
      <c r="N52" s="59"/>
      <c r="O52" s="172">
        <f>DEGREES(ATAN((O50*O51)/P50))</f>
        <v>89.375611564329702</v>
      </c>
      <c r="P52" s="173"/>
      <c r="Q52" s="174"/>
      <c r="R52" s="172">
        <f t="shared" ref="R52" si="13">DEGREES(ATAN((R50*R51)/S50))</f>
        <v>84.37145125296604</v>
      </c>
      <c r="S52" s="173"/>
      <c r="T52" s="174"/>
      <c r="U52" s="172">
        <f t="shared" ref="U52" si="14">DEGREES(ATAN((U50*U51)/V50))</f>
        <v>82.411674894848474</v>
      </c>
      <c r="V52" s="173"/>
      <c r="W52" s="174"/>
      <c r="X52" s="58"/>
      <c r="Y52" s="58"/>
      <c r="Z52" s="59"/>
      <c r="AA52" s="172">
        <f>DEGREES(ATAN((AA50*AA51)/AB50))</f>
        <v>89.000000329726603</v>
      </c>
      <c r="AB52" s="173"/>
      <c r="AC52" s="174"/>
      <c r="AD52" s="172">
        <f t="shared" ref="AD52" si="15">DEGREES(ATAN((AD50*AD51)/AE50))</f>
        <v>86.584323454726444</v>
      </c>
      <c r="AE52" s="173"/>
      <c r="AF52" s="174"/>
      <c r="AG52" s="172">
        <f t="shared" ref="AG52" si="16">DEGREES(ATAN((AG50*AG51)/AH50))</f>
        <v>82.354311565991154</v>
      </c>
      <c r="AH52" s="173"/>
      <c r="AI52" s="174"/>
    </row>
    <row r="53" spans="2:35" ht="16" thickBot="1" x14ac:dyDescent="0.4">
      <c r="B53" s="59" t="s">
        <v>23</v>
      </c>
      <c r="C53" s="172">
        <f>(C50/(SIN(RADIANS(C52))))</f>
        <v>4.3296597241154207E-2</v>
      </c>
      <c r="D53" s="173"/>
      <c r="E53" s="174"/>
      <c r="F53" s="172">
        <f t="shared" ref="F53" si="17">(F50/(SIN(RADIANS(F52))))</f>
        <v>2.0402883880241803E-2</v>
      </c>
      <c r="G53" s="173"/>
      <c r="H53" s="174"/>
      <c r="I53" s="172">
        <f t="shared" ref="I53" si="18">(I50/(SIN(RADIANS(I52))))</f>
        <v>0.11531948833355579</v>
      </c>
      <c r="J53" s="173"/>
      <c r="K53" s="174"/>
      <c r="L53" s="58"/>
      <c r="M53" s="58"/>
      <c r="N53" s="59" t="s">
        <v>23</v>
      </c>
      <c r="O53" s="172">
        <f>(O50/(SIN(RADIANS(O52))))</f>
        <v>4.5269354698744213E-2</v>
      </c>
      <c r="P53" s="173"/>
      <c r="Q53" s="174"/>
      <c r="R53" s="172">
        <f t="shared" ref="R53" si="19">(R50/(SIN(RADIANS(R52))))</f>
        <v>2.6125962307936578E-2</v>
      </c>
      <c r="S53" s="173"/>
      <c r="T53" s="174"/>
      <c r="U53" s="172">
        <f t="shared" ref="U53" si="20">(U50/(SIN(RADIANS(U52))))</f>
        <v>8.9584539385820894E-2</v>
      </c>
      <c r="V53" s="173"/>
      <c r="W53" s="174"/>
      <c r="X53" s="58"/>
      <c r="Y53" s="58"/>
      <c r="Z53" s="59" t="s">
        <v>23</v>
      </c>
      <c r="AA53" s="172">
        <f>(AA50/(SIN(RADIANS(AA52))))</f>
        <v>2.4870454554860252E-2</v>
      </c>
      <c r="AB53" s="173"/>
      <c r="AC53" s="174"/>
      <c r="AD53" s="172">
        <f t="shared" ref="AD53" si="21">(AD50/(SIN(RADIANS(AD52))))</f>
        <v>4.9220770887567537E-2</v>
      </c>
      <c r="AE53" s="173"/>
      <c r="AF53" s="174"/>
      <c r="AG53" s="172">
        <f t="shared" ref="AG53" si="22">(AG50/(SIN(RADIANS(AG52))))</f>
        <v>8.5762448572701003E-2</v>
      </c>
      <c r="AH53" s="173"/>
      <c r="AI53" s="174"/>
    </row>
    <row r="54" spans="2:35" ht="16" thickBot="1" x14ac:dyDescent="0.4">
      <c r="B54" s="59" t="s">
        <v>24</v>
      </c>
      <c r="C54" s="172">
        <f>D50/(C51*(COS(RADIANS(C52))))</f>
        <v>4.3296597241154186E-2</v>
      </c>
      <c r="D54" s="173"/>
      <c r="E54" s="174"/>
      <c r="F54" s="172">
        <f>G50/(F51*(COS(RADIANS(F52))))</f>
        <v>2.0402883880241817E-2</v>
      </c>
      <c r="G54" s="173"/>
      <c r="H54" s="174"/>
      <c r="I54" s="172">
        <f>J50/(I51*(COS(RADIANS(I52))))</f>
        <v>0.11531948833355579</v>
      </c>
      <c r="J54" s="173"/>
      <c r="K54" s="174"/>
      <c r="L54" s="61"/>
      <c r="M54" s="61"/>
      <c r="N54" s="59" t="s">
        <v>24</v>
      </c>
      <c r="O54" s="172">
        <f>P50/(O51*(COS(RADIANS(O52))))</f>
        <v>4.5269354698745053E-2</v>
      </c>
      <c r="P54" s="173"/>
      <c r="Q54" s="174"/>
      <c r="R54" s="172">
        <f t="shared" ref="R54" si="23">S50/(R51*(COS(RADIANS(R52))))</f>
        <v>2.6125962307936641E-2</v>
      </c>
      <c r="S54" s="173"/>
      <c r="T54" s="174"/>
      <c r="U54" s="172">
        <f t="shared" ref="U54" si="24">V50/(U51*(COS(RADIANS(U52))))</f>
        <v>8.9584539385820838E-2</v>
      </c>
      <c r="V54" s="173"/>
      <c r="W54" s="174"/>
      <c r="X54" s="61"/>
      <c r="Y54" s="61"/>
      <c r="Z54" s="59" t="s">
        <v>24</v>
      </c>
      <c r="AA54" s="172">
        <f>AB50/(AA51*(COS(RADIANS(AA52))))</f>
        <v>2.4870454554860144E-2</v>
      </c>
      <c r="AB54" s="173"/>
      <c r="AC54" s="174"/>
      <c r="AD54" s="172">
        <f t="shared" ref="AD54" si="25">AE50/(AD51*(COS(RADIANS(AD52))))</f>
        <v>4.9220770887567704E-2</v>
      </c>
      <c r="AE54" s="173"/>
      <c r="AF54" s="174"/>
      <c r="AG54" s="172">
        <f t="shared" ref="AG54" si="26">AH50/(AG51*(COS(RADIANS(AG52))))</f>
        <v>8.5762448572700947E-2</v>
      </c>
      <c r="AH54" s="173"/>
      <c r="AI54" s="174"/>
    </row>
    <row r="55" spans="2:35" x14ac:dyDescent="0.35">
      <c r="F55" s="62"/>
    </row>
  </sheetData>
  <mergeCells count="104">
    <mergeCell ref="AA54:AC54"/>
    <mergeCell ref="AD54:AF54"/>
    <mergeCell ref="AG54:AI54"/>
    <mergeCell ref="AD51:AF51"/>
    <mergeCell ref="AG51:AI51"/>
    <mergeCell ref="AA47:AC47"/>
    <mergeCell ref="AD47:AF47"/>
    <mergeCell ref="AG47:AI47"/>
    <mergeCell ref="Y18:Z18"/>
    <mergeCell ref="AG52:AI52"/>
    <mergeCell ref="AD53:AF53"/>
    <mergeCell ref="AG53:AI53"/>
    <mergeCell ref="AD52:AF52"/>
    <mergeCell ref="Y3:Z3"/>
    <mergeCell ref="AA3:AC3"/>
    <mergeCell ref="Y4:Z4"/>
    <mergeCell ref="AA4:AC4"/>
    <mergeCell ref="C54:E54"/>
    <mergeCell ref="F54:H54"/>
    <mergeCell ref="I54:K54"/>
    <mergeCell ref="O54:Q54"/>
    <mergeCell ref="R54:T54"/>
    <mergeCell ref="U54:W54"/>
    <mergeCell ref="C53:E53"/>
    <mergeCell ref="F53:H53"/>
    <mergeCell ref="I53:K53"/>
    <mergeCell ref="O53:Q53"/>
    <mergeCell ref="R53:T53"/>
    <mergeCell ref="U53:W53"/>
    <mergeCell ref="AA53:AC53"/>
    <mergeCell ref="C52:E52"/>
    <mergeCell ref="F52:H52"/>
    <mergeCell ref="I52:K52"/>
    <mergeCell ref="O52:Q52"/>
    <mergeCell ref="R52:T52"/>
    <mergeCell ref="U52:W52"/>
    <mergeCell ref="AA52:AC52"/>
    <mergeCell ref="C51:E51"/>
    <mergeCell ref="F51:H51"/>
    <mergeCell ref="I51:K51"/>
    <mergeCell ref="O51:Q51"/>
    <mergeCell ref="R51:T51"/>
    <mergeCell ref="U51:W51"/>
    <mergeCell ref="AA51:AC51"/>
    <mergeCell ref="C47:E47"/>
    <mergeCell ref="F47:H47"/>
    <mergeCell ref="I47:K47"/>
    <mergeCell ref="O47:Q47"/>
    <mergeCell ref="R47:T47"/>
    <mergeCell ref="U47:W47"/>
    <mergeCell ref="F44:H44"/>
    <mergeCell ref="I44:K44"/>
    <mergeCell ref="R44:T44"/>
    <mergeCell ref="U44:W44"/>
    <mergeCell ref="AD44:AF44"/>
    <mergeCell ref="AG44:AI44"/>
    <mergeCell ref="F41:H43"/>
    <mergeCell ref="I41:K43"/>
    <mergeCell ref="R41:T43"/>
    <mergeCell ref="U41:W43"/>
    <mergeCell ref="AD41:AF43"/>
    <mergeCell ref="AG41:AI43"/>
    <mergeCell ref="F40:H40"/>
    <mergeCell ref="I40:K40"/>
    <mergeCell ref="R40:T40"/>
    <mergeCell ref="U40:W40"/>
    <mergeCell ref="AD40:AF40"/>
    <mergeCell ref="AG40:AI40"/>
    <mergeCell ref="AA21:AC21"/>
    <mergeCell ref="AD21:AF21"/>
    <mergeCell ref="AG21:AI21"/>
    <mergeCell ref="A39:B39"/>
    <mergeCell ref="M39:N39"/>
    <mergeCell ref="Y39:Z39"/>
    <mergeCell ref="C21:E21"/>
    <mergeCell ref="F21:H21"/>
    <mergeCell ref="I21:K21"/>
    <mergeCell ref="O21:Q21"/>
    <mergeCell ref="R21:T21"/>
    <mergeCell ref="U21:W21"/>
    <mergeCell ref="Y1:AI1"/>
    <mergeCell ref="B47:B49"/>
    <mergeCell ref="N47:N49"/>
    <mergeCell ref="Z47:Z49"/>
    <mergeCell ref="A3:B3"/>
    <mergeCell ref="C3:E3"/>
    <mergeCell ref="M3:N3"/>
    <mergeCell ref="O3:Q3"/>
    <mergeCell ref="A4:B4"/>
    <mergeCell ref="M4:N4"/>
    <mergeCell ref="O4:Q4"/>
    <mergeCell ref="A1:K1"/>
    <mergeCell ref="M1:W1"/>
    <mergeCell ref="A20:B20"/>
    <mergeCell ref="M20:N20"/>
    <mergeCell ref="Y20:Z20"/>
    <mergeCell ref="Q7:S19"/>
    <mergeCell ref="E7:G19"/>
    <mergeCell ref="AC7:AE19"/>
    <mergeCell ref="Y5:Z5"/>
    <mergeCell ref="AA5:AC5"/>
    <mergeCell ref="A5:B5"/>
    <mergeCell ref="M5:N5"/>
    <mergeCell ref="O5:Q5"/>
  </mergeCells>
  <pageMargins left="0.7" right="0.7" top="0.75" bottom="0.75" header="0.3" footer="0.3"/>
  <pageSetup scale="21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Data</vt:lpstr>
      <vt:lpstr>OlahData</vt:lpstr>
      <vt:lpstr>Sheet3</vt:lpstr>
      <vt:lpstr>Data!Print_Area</vt:lpstr>
    </vt:vector>
  </TitlesOfParts>
  <Company>Politeknik Caltex Riau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Jupri</dc:creator>
  <cp:lastModifiedBy>Lenovo</cp:lastModifiedBy>
  <cp:lastPrinted>2025-01-09T09:35:49Z</cp:lastPrinted>
  <dcterms:created xsi:type="dcterms:W3CDTF">2010-11-08T00:27:08Z</dcterms:created>
  <dcterms:modified xsi:type="dcterms:W3CDTF">2025-01-10T08:16:15Z</dcterms:modified>
</cp:coreProperties>
</file>